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355" windowHeight="8445"/>
  </bookViews>
  <sheets>
    <sheet name="Лист1" sheetId="11" r:id="rId1"/>
  </sheets>
  <calcPr calcId="145621" refMode="R1C1"/>
</workbook>
</file>

<file path=xl/calcChain.xml><?xml version="1.0" encoding="utf-8"?>
<calcChain xmlns="http://schemas.openxmlformats.org/spreadsheetml/2006/main">
  <c r="E49" i="11" l="1"/>
  <c r="E42" i="11"/>
  <c r="E32" i="11"/>
  <c r="C24" i="11"/>
  <c r="E44" i="11"/>
  <c r="E47" i="11"/>
  <c r="D47" i="11"/>
  <c r="E45" i="11"/>
  <c r="D45" i="11"/>
  <c r="D44" i="11"/>
  <c r="C47" i="11"/>
  <c r="D39" i="11"/>
  <c r="C39" i="11"/>
  <c r="E39" i="11"/>
  <c r="C49" i="11"/>
  <c r="C45" i="11"/>
  <c r="D42" i="11"/>
  <c r="C42" i="11"/>
  <c r="E18" i="11"/>
  <c r="D18" i="11"/>
  <c r="C18" i="11"/>
  <c r="E24" i="11"/>
  <c r="E23" i="11" s="1"/>
  <c r="D24" i="11"/>
  <c r="D23" i="11" s="1"/>
  <c r="C35" i="11"/>
  <c r="C34" i="11" s="1"/>
  <c r="E30" i="11"/>
  <c r="D30" i="11"/>
  <c r="C30" i="11"/>
  <c r="D32" i="11"/>
  <c r="C32" i="11"/>
  <c r="E27" i="11"/>
  <c r="D27" i="11"/>
  <c r="C27" i="11"/>
  <c r="C23" i="11"/>
  <c r="E52" i="11"/>
  <c r="E51" i="11" s="1"/>
  <c r="E38" i="11" s="1"/>
  <c r="D52" i="11"/>
  <c r="D51" i="11" s="1"/>
  <c r="C52" i="11"/>
  <c r="C51" i="11" s="1"/>
  <c r="E40" i="11"/>
  <c r="D40" i="11"/>
  <c r="C40" i="11"/>
  <c r="E35" i="11"/>
  <c r="E34" i="11" s="1"/>
  <c r="D35" i="11"/>
  <c r="D34" i="11" s="1"/>
  <c r="E14" i="11"/>
  <c r="E13" i="11" s="1"/>
  <c r="D14" i="11"/>
  <c r="D13" i="11" s="1"/>
  <c r="C14" i="11"/>
  <c r="C13" i="11" s="1"/>
  <c r="E29" i="11" l="1"/>
  <c r="D29" i="11"/>
  <c r="C29" i="11"/>
  <c r="D38" i="11"/>
  <c r="D37" i="11" s="1"/>
  <c r="E37" i="11"/>
  <c r="C44" i="11"/>
  <c r="C38" i="11" s="1"/>
  <c r="E26" i="11"/>
  <c r="E12" i="11" s="1"/>
  <c r="D26" i="11"/>
  <c r="D12" i="11" s="1"/>
  <c r="C26" i="11"/>
  <c r="C12" i="11" s="1"/>
  <c r="E54" i="11" l="1"/>
  <c r="D54" i="11"/>
  <c r="C37" i="11"/>
  <c r="C54" i="11" s="1"/>
</calcChain>
</file>

<file path=xl/sharedStrings.xml><?xml version="1.0" encoding="utf-8"?>
<sst xmlns="http://schemas.openxmlformats.org/spreadsheetml/2006/main" count="93" uniqueCount="91">
  <si>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</si>
  <si>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</si>
  <si>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</si>
  <si>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</si>
  <si>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</si>
  <si>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</si>
  <si>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</si>
  <si>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>1 01 02000 01 0000 110</t>
  </si>
  <si>
    <t xml:space="preserve">                     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</si>
  <si>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</si>
  <si>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</si>
  <si>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</si>
  <si>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</si>
  <si>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</si>
  <si>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</si>
  <si>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</si>
  <si>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Налог на доходы физических лиц 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</si>
  <si>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</si>
  <si>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1 08 00000 00 0000 000</t>
  </si>
  <si>
    <t>ГОСУДАРСТВЕННАЯ ПОШЛИНА</t>
  </si>
  <si>
    <t>2 00 00000 00 0000 000</t>
  </si>
  <si>
    <t>2 02 00000 00 0000 000</t>
  </si>
  <si>
    <t>Безвозмездные поступления  от других бюджетов бюджетной системы РФ</t>
  </si>
  <si>
    <t>Дотации на выравнивание уровня бюджетной обеспеченности</t>
  </si>
  <si>
    <t xml:space="preserve">                                                                                                                                        </t>
  </si>
  <si>
    <t>1 05 03010 01 0000 110</t>
  </si>
  <si>
    <t xml:space="preserve">БЕЗВОЗМЕЗДНЫЕ  ПОСТУПЛЕНИЯ </t>
  </si>
  <si>
    <t>Субвенции бюджетам  на осуществление первичного воинского учета на территориях, где отсутствуют военные комиссариаты</t>
  </si>
  <si>
    <t>(в рублях)</t>
  </si>
  <si>
    <t xml:space="preserve">                                                                             </t>
  </si>
  <si>
    <t>НАЛОГИ НА ИМУЩЕСТВО</t>
  </si>
  <si>
    <t xml:space="preserve">Налог на  имущество  физических  лиц  </t>
  </si>
  <si>
    <t>Налог на  имущество  физических лиц, взимаемый по ставкам, применяемым к объектам  налогообложения,  расположенным  в границах сельских поселений</t>
  </si>
  <si>
    <t>1 06 01030 10 0000 110</t>
  </si>
  <si>
    <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 xml:space="preserve">        </t>
    </r>
  </si>
  <si>
    <r>
      <t xml:space="preserve">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  </t>
    </r>
  </si>
  <si>
    <t>1 06 01000 00 0000 110</t>
  </si>
  <si>
    <t>1 06 00000 00 0000 000</t>
  </si>
  <si>
    <t>1 06 06000 00 0000 110</t>
  </si>
  <si>
    <t>Земельный налог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</si>
  <si>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</si>
  <si>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</si>
  <si>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</si>
  <si>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</si>
  <si>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</si>
  <si>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</si>
  <si>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</si>
  <si>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1 06 06043 00 0000 110</t>
  </si>
  <si>
    <t>1 08 04000 01 0000 110</t>
  </si>
  <si>
    <t>Государственная пошлина  за  совершение  нотариальных  действий (за  исключением действий, совершаемых консульскими  учреждениями Российской Федерации)</t>
  </si>
  <si>
    <t>1 08 04020 01 0000 110</t>
  </si>
  <si>
    <t>Государственная пошлина за совершение нотариальных  действий  должностными лицами органов местного самоуправления,  уполномоченными  в соответствии  с законодательными  актами Российской Федерации на совершение  нотариальных  действий</t>
  </si>
  <si>
    <t>Дотации бюджетам субъектов  Российской Федерации и муниципальных образований</t>
  </si>
  <si>
    <t>Субвенции бюджетам  субъектов Российской Федерации и муниципальных образований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</si>
  <si>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</si>
  <si>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</si>
  <si>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1 03 00000 00 0000 000</t>
  </si>
  <si>
    <t xml:space="preserve">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</si>
  <si>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 (инжекторных) двигателей, подлежащие распределению между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</si>
  <si>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производимый на территории  Российской Федерации,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</si>
  <si>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производимый на территории Росийской Федерации,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</t>
  </si>
  <si>
    <t>2 02 15000 00 0000 150</t>
  </si>
  <si>
    <t>2 02 15001 00 0000 150</t>
  </si>
  <si>
    <t>2 02  15001 10 0000 150</t>
  </si>
  <si>
    <t>2 02 30000 00 0000 150</t>
  </si>
  <si>
    <t>2 02 35118 00 0000 150</t>
  </si>
  <si>
    <t>2 02 35118 10 0000 150</t>
  </si>
  <si>
    <t>1 03 02231 01 0000 110</t>
  </si>
  <si>
    <t xml:space="preserve">1 03 02241 01 0000 110 </t>
  </si>
  <si>
    <t>1 03 02251 01 0000 110</t>
  </si>
  <si>
    <t>1 03 02261 01 0000 110</t>
  </si>
  <si>
    <t>2 02 29999 00 0000 150</t>
  </si>
  <si>
    <t>Прочие субсидии бюджетам сельских поселений</t>
  </si>
  <si>
    <t>Прочие субсидии</t>
  </si>
  <si>
    <t>2 02 29999 10 0000 150</t>
  </si>
  <si>
    <t>2 02 20000 00 0000 150</t>
  </si>
  <si>
    <t>2 02 20077 00 0000 150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</si>
  <si>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</si>
  <si>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</si>
  <si>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</si>
  <si>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</si>
  <si>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2 02  16001 10 0000 150</t>
  </si>
  <si>
    <t>2 02  16001 00 0000 150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</si>
  <si>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</si>
  <si>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</si>
  <si>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 бюджетной обеспеченности из бюджета субъекта Российской Федерации</t>
  </si>
  <si>
    <t>2 02 20216 00 0000 150</t>
  </si>
  <si>
    <t>2 02 20216 10 0000 150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</si>
  <si>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</si>
  <si>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</si>
  <si>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ПОСТУПЛЕНИЕ ДОХОДОВ В  БЮДЖЕТ МУНИЦИПАЛЬНОГО ОБРАЗОВАНИЯ ДЕМИНСКИЙ СЕЛЬСОВЕТ ПОНОМАРЕВСКОГО РАЙОНА ОРЕНБУРГСКОЙ ОБЛАСТИ  В 2022 ГОДУ И ПЛАНОВОМ ПЕРИОДЕ 2023-2024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</si>
</sst>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9"/>
      <color rgb="FF333333"/>
      <name val="Times New Roman"/>
      <family val="1"/>
      <charset val="204"/>
    </font>
    <font>
      <i/>
      <sz val="9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0" xfId="0" applyAlignment="1"/>
    <xf numFmtId="3" fontId="4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3" fontId="1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/>
    <xf numFmtId="0" fontId="6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Border="1" applyAlignment="1">
      <alignment horizontal="right" vertical="top"/>
    </xf>
    <xf numFmtId="3" fontId="5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0" borderId="0" xfId="0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4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0</xdr:row>
      <xdr:rowOff>152401</xdr:rowOff>
    </xdr:from>
    <xdr:ext cx="2857500" cy="1297919"/>
    <xdr:sp macro="" textlink="">
      <xdr:nvSpPr>
        <xdr:cNvPr id="2" name="TextBox 1"/>
        <xdr:cNvSpPr txBox="1"/>
      </xdr:nvSpPr>
      <xdr:spPr>
        <a:xfrm>
          <a:off x="5956935" y="152401"/>
          <a:ext cx="2857500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  <a:cs typeface="Calibri"/>
            </a:rPr>
            <a:t> к решению Совета депутатов  МО Деминский сельсовет №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  <a:cs typeface="Calibri"/>
            </a:rPr>
            <a:t> 55 </a:t>
          </a:r>
          <a:r>
            <a:rPr lang="ru-RU" sz="1100" b="0" i="0" strike="noStrike">
              <a:solidFill>
                <a:srgbClr val="000000"/>
              </a:solidFill>
              <a:latin typeface="Calibri"/>
              <a:cs typeface="Calibri"/>
            </a:rPr>
            <a:t>от 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  <a:cs typeface="Calibri"/>
            </a:rPr>
            <a:t> 27.12.2021</a:t>
          </a:r>
          <a:r>
            <a:rPr lang="ru-RU" sz="1100" b="0" i="0" strike="noStrike">
              <a:solidFill>
                <a:srgbClr val="000000"/>
              </a:solidFill>
              <a:latin typeface="Calibri"/>
              <a:cs typeface="Calibri"/>
            </a:rPr>
            <a:t>г. « О бюджета  муниципального образования Деминский сельсовет на 2022 год и плановый период 2023-2024 гг.»   </a:t>
          </a:r>
        </a:p>
        <a:p>
          <a:pPr algn="l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"/>
  <sheetViews>
    <sheetView tabSelected="1" workbookViewId="0">
      <selection activeCell="A7" sqref="A7:E8"/>
    </sheetView>
  </sheetViews>
  <sheetFormatPr defaultRowHeight="12.75" x14ac:dyDescent="0.2"/>
  <cols>
    <col min="1" max="1" width="19.85546875" style="50" customWidth="1"/>
    <col min="2" max="2" width="61.5703125" style="19" customWidth="1"/>
    <col min="3" max="3" width="17.7109375" customWidth="1"/>
    <col min="4" max="4" width="13.85546875" customWidth="1"/>
    <col min="5" max="5" width="17.7109375" customWidth="1"/>
    <col min="6" max="6" width="4.140625" customWidth="1"/>
  </cols>
  <sheetData>
    <row r="2" spans="1:8" x14ac:dyDescent="0.2">
      <c r="A2" s="34" t="s">
        <v>34</v>
      </c>
      <c r="B2" s="56" t="s">
        <v>29</v>
      </c>
      <c r="C2" s="56"/>
      <c r="D2" s="56"/>
      <c r="E2" s="57"/>
      <c r="F2" s="6"/>
      <c r="G2" s="6"/>
    </row>
    <row r="3" spans="1:8" x14ac:dyDescent="0.2">
      <c r="A3" s="35" t="s">
        <v>35</v>
      </c>
      <c r="B3" s="57"/>
      <c r="C3" s="57"/>
      <c r="D3" s="57"/>
      <c r="E3" s="57"/>
      <c r="F3" s="6"/>
      <c r="G3" s="6"/>
      <c r="H3" s="6"/>
    </row>
    <row r="4" spans="1:8" x14ac:dyDescent="0.2">
      <c r="A4" s="34" t="s">
        <v>24</v>
      </c>
      <c r="B4" s="57"/>
      <c r="C4" s="57"/>
      <c r="D4" s="57"/>
      <c r="E4" s="57"/>
    </row>
    <row r="5" spans="1:8" ht="63.75" customHeight="1" x14ac:dyDescent="0.2">
      <c r="A5" s="34"/>
      <c r="B5" s="57"/>
      <c r="C5" s="57"/>
      <c r="D5" s="57"/>
      <c r="E5" s="57"/>
    </row>
    <row r="6" spans="1:8" x14ac:dyDescent="0.2">
      <c r="A6" s="35"/>
    </row>
    <row r="7" spans="1:8" x14ac:dyDescent="0.2">
      <c r="A7" s="58" t="s">
        <v>90</v>
      </c>
      <c r="B7" s="58"/>
      <c r="C7" s="58"/>
      <c r="D7" s="58"/>
      <c r="E7" s="58"/>
    </row>
    <row r="8" spans="1:8" ht="28.5" customHeight="1" x14ac:dyDescent="0.2">
      <c r="A8" s="59"/>
      <c r="B8" s="59"/>
      <c r="C8" s="59"/>
      <c r="D8" s="59"/>
      <c r="E8" s="59"/>
    </row>
    <row r="9" spans="1:8" x14ac:dyDescent="0.2">
      <c r="A9" s="16"/>
      <c r="B9" s="28"/>
      <c r="C9" s="8"/>
      <c r="D9" s="8"/>
      <c r="E9" s="8"/>
    </row>
    <row r="10" spans="1:8" ht="13.5" thickBot="1" x14ac:dyDescent="0.25">
      <c r="A10" s="36"/>
      <c r="B10" s="20"/>
      <c r="C10" s="13"/>
      <c r="D10" s="13"/>
      <c r="E10" s="13" t="s">
        <v>28</v>
      </c>
    </row>
    <row r="11" spans="1:8" ht="39" customHeight="1" thickBot="1" x14ac:dyDescent="0.25">
      <c r="A11" s="37" t="s">
        <v>1</v>
      </c>
      <c r="B11" s="15" t="s">
        <v>2</v>
      </c>
      <c r="C11" s="14">
        <v>2022</v>
      </c>
      <c r="D11" s="14">
        <v>2023</v>
      </c>
      <c r="E11" s="14">
        <v>2024</v>
      </c>
    </row>
    <row r="12" spans="1:8" ht="18" customHeight="1" thickBot="1" x14ac:dyDescent="0.25">
      <c r="A12" s="38" t="s">
        <v>3</v>
      </c>
      <c r="B12" s="1" t="s">
        <v>4</v>
      </c>
      <c r="C12" s="26">
        <f>C13+C23+C34+C18+C26</f>
        <v>2393884</v>
      </c>
      <c r="D12" s="26">
        <f>D13+D23+D34+D18+D26</f>
        <v>2490635</v>
      </c>
      <c r="E12" s="26">
        <f>E13+E23+E34+E18+E26</f>
        <v>2559661</v>
      </c>
    </row>
    <row r="13" spans="1:8" ht="18" customHeight="1" thickBot="1" x14ac:dyDescent="0.25">
      <c r="A13" s="38" t="s">
        <v>5</v>
      </c>
      <c r="B13" s="1" t="s">
        <v>6</v>
      </c>
      <c r="C13" s="10">
        <f>C14</f>
        <v>890150</v>
      </c>
      <c r="D13" s="10">
        <f>D14</f>
        <v>935311</v>
      </c>
      <c r="E13" s="10">
        <f>E14</f>
        <v>980891</v>
      </c>
    </row>
    <row r="14" spans="1:8" ht="15" customHeight="1" thickBot="1" x14ac:dyDescent="0.25">
      <c r="A14" s="39" t="s">
        <v>7</v>
      </c>
      <c r="B14" s="2" t="s">
        <v>8</v>
      </c>
      <c r="C14" s="11">
        <f>C15+C16+C17</f>
        <v>890150</v>
      </c>
      <c r="D14" s="11">
        <f>D15+D16+D17</f>
        <v>935311</v>
      </c>
      <c r="E14" s="11">
        <f>E15+E16+E17</f>
        <v>980891</v>
      </c>
    </row>
    <row r="15" spans="1:8" ht="50.25" customHeight="1" thickBot="1" x14ac:dyDescent="0.25">
      <c r="A15" s="40" t="s">
        <v>9</v>
      </c>
      <c r="B15" s="3" t="s">
        <v>17</v>
      </c>
      <c r="C15" s="7">
        <v>738836</v>
      </c>
      <c r="D15" s="7">
        <v>778128</v>
      </c>
      <c r="E15" s="7">
        <v>817421</v>
      </c>
    </row>
    <row r="16" spans="1:8" ht="72" customHeight="1" thickBot="1" x14ac:dyDescent="0.25">
      <c r="A16" s="40" t="s">
        <v>10</v>
      </c>
      <c r="B16" s="3" t="s">
        <v>0</v>
      </c>
      <c r="C16" s="7">
        <v>58901</v>
      </c>
      <c r="D16" s="7">
        <v>61258</v>
      </c>
      <c r="E16" s="7">
        <v>63708</v>
      </c>
    </row>
    <row r="17" spans="1:5" ht="24" customHeight="1" thickBot="1" x14ac:dyDescent="0.25">
      <c r="A17" s="40" t="s">
        <v>11</v>
      </c>
      <c r="B17" s="3" t="s">
        <v>16</v>
      </c>
      <c r="C17" s="7">
        <v>92413</v>
      </c>
      <c r="D17" s="7">
        <v>95925</v>
      </c>
      <c r="E17" s="7">
        <v>99762</v>
      </c>
    </row>
    <row r="18" spans="1:5" ht="24" customHeight="1" thickBot="1" x14ac:dyDescent="0.25">
      <c r="A18" s="38" t="s">
        <v>56</v>
      </c>
      <c r="B18" s="24" t="s">
        <v>55</v>
      </c>
      <c r="C18" s="25">
        <f>SUM(C19:C22)</f>
        <v>328990</v>
      </c>
      <c r="D18" s="25">
        <f>SUM(D19:D22)</f>
        <v>336920</v>
      </c>
      <c r="E18" s="25">
        <f>SUM(E19:E22)</f>
        <v>344030</v>
      </c>
    </row>
    <row r="19" spans="1:5" ht="38.25" customHeight="1" thickBot="1" x14ac:dyDescent="0.25">
      <c r="A19" s="41" t="s">
        <v>67</v>
      </c>
      <c r="B19" s="17" t="s">
        <v>57</v>
      </c>
      <c r="C19" s="25">
        <v>148750</v>
      </c>
      <c r="D19" s="25">
        <v>150740</v>
      </c>
      <c r="E19" s="25">
        <v>151470</v>
      </c>
    </row>
    <row r="20" spans="1:5" ht="52.5" customHeight="1" thickBot="1" x14ac:dyDescent="0.25">
      <c r="A20" s="41" t="s">
        <v>68</v>
      </c>
      <c r="B20" s="17" t="s">
        <v>58</v>
      </c>
      <c r="C20" s="25">
        <v>820</v>
      </c>
      <c r="D20" s="25">
        <v>840</v>
      </c>
      <c r="E20" s="25">
        <v>880</v>
      </c>
    </row>
    <row r="21" spans="1:5" ht="48" customHeight="1" thickBot="1" x14ac:dyDescent="0.25">
      <c r="A21" s="41" t="s">
        <v>69</v>
      </c>
      <c r="B21" s="17" t="s">
        <v>59</v>
      </c>
      <c r="C21" s="25">
        <v>198070</v>
      </c>
      <c r="D21" s="25">
        <v>204020</v>
      </c>
      <c r="E21" s="25">
        <v>211120</v>
      </c>
    </row>
    <row r="22" spans="1:5" ht="35.25" customHeight="1" thickBot="1" x14ac:dyDescent="0.25">
      <c r="A22" s="41" t="s">
        <v>70</v>
      </c>
      <c r="B22" s="17" t="s">
        <v>60</v>
      </c>
      <c r="C22" s="25">
        <v>-18650</v>
      </c>
      <c r="D22" s="25">
        <v>-18680</v>
      </c>
      <c r="E22" s="25">
        <v>-19440</v>
      </c>
    </row>
    <row r="23" spans="1:5" ht="15.75" customHeight="1" thickBot="1" x14ac:dyDescent="0.25">
      <c r="A23" s="38" t="s">
        <v>12</v>
      </c>
      <c r="B23" s="1" t="s">
        <v>13</v>
      </c>
      <c r="C23" s="10">
        <f>SUM(C25)</f>
        <v>1023572</v>
      </c>
      <c r="D23" s="10">
        <f>D24</f>
        <v>1052232</v>
      </c>
      <c r="E23" s="10">
        <f>SUM(E24)</f>
        <v>1069068</v>
      </c>
    </row>
    <row r="24" spans="1:5" ht="15" customHeight="1" thickBot="1" x14ac:dyDescent="0.25">
      <c r="A24" s="42" t="s">
        <v>14</v>
      </c>
      <c r="B24" s="4" t="s">
        <v>15</v>
      </c>
      <c r="C24" s="12">
        <f>C25</f>
        <v>1023572</v>
      </c>
      <c r="D24" s="12">
        <f>SUM(D25)</f>
        <v>1052232</v>
      </c>
      <c r="E24" s="12">
        <f>SUM(E25)</f>
        <v>1069068</v>
      </c>
    </row>
    <row r="25" spans="1:5" ht="13.5" customHeight="1" thickBot="1" x14ac:dyDescent="0.25">
      <c r="A25" s="40" t="s">
        <v>25</v>
      </c>
      <c r="B25" s="3" t="s">
        <v>15</v>
      </c>
      <c r="C25" s="7">
        <v>1023572</v>
      </c>
      <c r="D25" s="7">
        <v>1052232</v>
      </c>
      <c r="E25" s="7">
        <v>1069068</v>
      </c>
    </row>
    <row r="26" spans="1:5" ht="14.25" customHeight="1" thickBot="1" x14ac:dyDescent="0.25">
      <c r="A26" s="38" t="s">
        <v>37</v>
      </c>
      <c r="B26" s="18" t="s">
        <v>30</v>
      </c>
      <c r="C26" s="7">
        <f>SUM(C29+C27)</f>
        <v>146672</v>
      </c>
      <c r="D26" s="7">
        <f>SUM(D29+D27)</f>
        <v>161672</v>
      </c>
      <c r="E26" s="7">
        <f>SUM(E29+E27)</f>
        <v>161672</v>
      </c>
    </row>
    <row r="27" spans="1:5" ht="15.75" customHeight="1" thickBot="1" x14ac:dyDescent="0.25">
      <c r="A27" s="43" t="s">
        <v>36</v>
      </c>
      <c r="B27" s="21" t="s">
        <v>31</v>
      </c>
      <c r="C27" s="7">
        <f>SUM(C28)</f>
        <v>88672</v>
      </c>
      <c r="D27" s="7">
        <f>SUM(D28)</f>
        <v>88672</v>
      </c>
      <c r="E27" s="7">
        <f>SUM(E28)</f>
        <v>88672</v>
      </c>
    </row>
    <row r="28" spans="1:5" ht="27" customHeight="1" thickBot="1" x14ac:dyDescent="0.25">
      <c r="A28" s="44" t="s">
        <v>33</v>
      </c>
      <c r="B28" s="22" t="s">
        <v>32</v>
      </c>
      <c r="C28" s="7">
        <v>88672</v>
      </c>
      <c r="D28" s="7">
        <v>88672</v>
      </c>
      <c r="E28" s="7">
        <v>88672</v>
      </c>
    </row>
    <row r="29" spans="1:5" ht="17.25" customHeight="1" thickBot="1" x14ac:dyDescent="0.25">
      <c r="A29" s="42" t="s">
        <v>38</v>
      </c>
      <c r="B29" s="4" t="s">
        <v>39</v>
      </c>
      <c r="C29" s="7">
        <f>SUM(C32+C30)</f>
        <v>58000</v>
      </c>
      <c r="D29" s="7">
        <f>SUM(D32+D30)</f>
        <v>73000</v>
      </c>
      <c r="E29" s="7">
        <f>SUM(E32+E30)</f>
        <v>73000</v>
      </c>
    </row>
    <row r="30" spans="1:5" ht="15" customHeight="1" thickBot="1" x14ac:dyDescent="0.25">
      <c r="A30" s="40" t="s">
        <v>41</v>
      </c>
      <c r="B30" s="23" t="s">
        <v>40</v>
      </c>
      <c r="C30" s="7">
        <f>SUM(C31)</f>
        <v>39000</v>
      </c>
      <c r="D30" s="7">
        <f>SUM(D31)</f>
        <v>39000</v>
      </c>
      <c r="E30" s="7">
        <f>SUM(E31)</f>
        <v>39000</v>
      </c>
    </row>
    <row r="31" spans="1:5" ht="26.25" customHeight="1" thickBot="1" x14ac:dyDescent="0.25">
      <c r="A31" s="41" t="s">
        <v>43</v>
      </c>
      <c r="B31" s="17" t="s">
        <v>42</v>
      </c>
      <c r="C31" s="7">
        <v>39000</v>
      </c>
      <c r="D31" s="7">
        <v>39000</v>
      </c>
      <c r="E31" s="7">
        <v>39000</v>
      </c>
    </row>
    <row r="32" spans="1:5" ht="18" customHeight="1" thickBot="1" x14ac:dyDescent="0.25">
      <c r="A32" s="41" t="s">
        <v>46</v>
      </c>
      <c r="B32" s="17" t="s">
        <v>45</v>
      </c>
      <c r="C32" s="7">
        <f>SUM(C33)</f>
        <v>19000</v>
      </c>
      <c r="D32" s="7">
        <f>SUM(D33)</f>
        <v>34000</v>
      </c>
      <c r="E32" s="7">
        <f>SUM(E33)</f>
        <v>34000</v>
      </c>
    </row>
    <row r="33" spans="1:5" ht="26.25" customHeight="1" thickBot="1" x14ac:dyDescent="0.25">
      <c r="A33" s="41" t="s">
        <v>47</v>
      </c>
      <c r="B33" s="17" t="s">
        <v>44</v>
      </c>
      <c r="C33" s="7">
        <v>19000</v>
      </c>
      <c r="D33" s="7">
        <v>34000</v>
      </c>
      <c r="E33" s="7">
        <v>34000</v>
      </c>
    </row>
    <row r="34" spans="1:5" ht="12.6" customHeight="1" thickBot="1" x14ac:dyDescent="0.25">
      <c r="A34" s="38" t="s">
        <v>18</v>
      </c>
      <c r="B34" s="1" t="s">
        <v>19</v>
      </c>
      <c r="C34" s="10">
        <f>SUM(C35)</f>
        <v>4500</v>
      </c>
      <c r="D34" s="10">
        <f>SUM(D35)</f>
        <v>4500</v>
      </c>
      <c r="E34" s="10">
        <f>SUM(E35)</f>
        <v>4000</v>
      </c>
    </row>
    <row r="35" spans="1:5" ht="35.25" customHeight="1" thickBot="1" x14ac:dyDescent="0.25">
      <c r="A35" s="42" t="s">
        <v>48</v>
      </c>
      <c r="B35" s="4" t="s">
        <v>49</v>
      </c>
      <c r="C35" s="12">
        <f>SUM(C36)</f>
        <v>4500</v>
      </c>
      <c r="D35" s="12">
        <f>D36</f>
        <v>4500</v>
      </c>
      <c r="E35" s="12">
        <f>E36</f>
        <v>4000</v>
      </c>
    </row>
    <row r="36" spans="1:5" ht="48.75" customHeight="1" thickBot="1" x14ac:dyDescent="0.25">
      <c r="A36" s="40" t="s">
        <v>50</v>
      </c>
      <c r="B36" s="3" t="s">
        <v>51</v>
      </c>
      <c r="C36" s="7">
        <v>4500</v>
      </c>
      <c r="D36" s="7">
        <v>4500</v>
      </c>
      <c r="E36" s="7">
        <v>4000</v>
      </c>
    </row>
    <row r="37" spans="1:5" ht="17.45" customHeight="1" thickBot="1" x14ac:dyDescent="0.25">
      <c r="A37" s="38" t="s">
        <v>20</v>
      </c>
      <c r="B37" s="1" t="s">
        <v>26</v>
      </c>
      <c r="C37" s="9">
        <f>C38</f>
        <v>2176455</v>
      </c>
      <c r="D37" s="9">
        <f>D38</f>
        <v>1738000</v>
      </c>
      <c r="E37" s="9">
        <f>E38</f>
        <v>2063933</v>
      </c>
    </row>
    <row r="38" spans="1:5" ht="15" customHeight="1" thickBot="1" x14ac:dyDescent="0.25">
      <c r="A38" s="38" t="s">
        <v>21</v>
      </c>
      <c r="B38" s="5" t="s">
        <v>22</v>
      </c>
      <c r="C38" s="10">
        <f>SUM(C39+C44+51:51+C42)</f>
        <v>2176455</v>
      </c>
      <c r="D38" s="10">
        <f>SUM(D41+D43+D44+D51)</f>
        <v>1738000</v>
      </c>
      <c r="E38" s="10">
        <f>SUM(E41+E43+E44+E51+E49)</f>
        <v>2063933</v>
      </c>
    </row>
    <row r="39" spans="1:5" ht="27" customHeight="1" thickBot="1" x14ac:dyDescent="0.25">
      <c r="A39" s="39" t="s">
        <v>61</v>
      </c>
      <c r="B39" s="2" t="s">
        <v>52</v>
      </c>
      <c r="C39" s="11">
        <f>SUM(C41)</f>
        <v>2071000</v>
      </c>
      <c r="D39" s="11">
        <f>SUM(D41)</f>
        <v>1629000</v>
      </c>
      <c r="E39" s="11">
        <f>SUM(E41)</f>
        <v>1599000</v>
      </c>
    </row>
    <row r="40" spans="1:5" ht="13.9" customHeight="1" thickBot="1" x14ac:dyDescent="0.25">
      <c r="A40" s="42" t="s">
        <v>62</v>
      </c>
      <c r="B40" s="4" t="s">
        <v>23</v>
      </c>
      <c r="C40" s="12">
        <f t="shared" ref="C40:E40" si="0">C41</f>
        <v>2071000</v>
      </c>
      <c r="D40" s="12">
        <f t="shared" si="0"/>
        <v>1629000</v>
      </c>
      <c r="E40" s="12">
        <f t="shared" si="0"/>
        <v>1599000</v>
      </c>
    </row>
    <row r="41" spans="1:5" ht="23.45" customHeight="1" thickBot="1" x14ac:dyDescent="0.25">
      <c r="A41" s="40" t="s">
        <v>63</v>
      </c>
      <c r="B41" s="3" t="s">
        <v>85</v>
      </c>
      <c r="C41" s="7">
        <v>2071000</v>
      </c>
      <c r="D41" s="7">
        <v>1629000</v>
      </c>
      <c r="E41" s="7">
        <v>1599000</v>
      </c>
    </row>
    <row r="42" spans="1:5" s="27" customFormat="1" ht="24" customHeight="1" thickBot="1" x14ac:dyDescent="0.25">
      <c r="A42" s="42" t="s">
        <v>82</v>
      </c>
      <c r="B42" s="4" t="s">
        <v>83</v>
      </c>
      <c r="C42" s="12">
        <f>SUM(C43)</f>
        <v>0</v>
      </c>
      <c r="D42" s="12">
        <f>SUM(D43)</f>
        <v>0</v>
      </c>
      <c r="E42" s="12">
        <f>SUM(E43)</f>
        <v>0</v>
      </c>
    </row>
    <row r="43" spans="1:5" ht="24" customHeight="1" thickBot="1" x14ac:dyDescent="0.25">
      <c r="A43" s="40" t="s">
        <v>81</v>
      </c>
      <c r="B43" s="3" t="s">
        <v>84</v>
      </c>
      <c r="C43" s="7">
        <v>0</v>
      </c>
      <c r="D43" s="12">
        <v>0</v>
      </c>
      <c r="E43" s="12">
        <v>0</v>
      </c>
    </row>
    <row r="44" spans="1:5" ht="24" customHeight="1" thickBot="1" x14ac:dyDescent="0.25">
      <c r="A44" s="45" t="s">
        <v>75</v>
      </c>
      <c r="B44" s="2" t="s">
        <v>80</v>
      </c>
      <c r="C44" s="11">
        <f>SUM(C45+C49)</f>
        <v>0</v>
      </c>
      <c r="D44" s="11">
        <f t="shared" ref="D44:D45" si="1">SUM(D45)</f>
        <v>0</v>
      </c>
      <c r="E44" s="11">
        <f>SUM(E48)</f>
        <v>0</v>
      </c>
    </row>
    <row r="45" spans="1:5" ht="24" customHeight="1" thickBot="1" x14ac:dyDescent="0.25">
      <c r="A45" s="47" t="s">
        <v>76</v>
      </c>
      <c r="B45" s="4" t="s">
        <v>79</v>
      </c>
      <c r="C45" s="11">
        <f>SUM(C46)</f>
        <v>0</v>
      </c>
      <c r="D45" s="11">
        <f t="shared" si="1"/>
        <v>0</v>
      </c>
      <c r="E45" s="11">
        <f t="shared" ref="E45" si="2">SUM(E46)</f>
        <v>0</v>
      </c>
    </row>
    <row r="46" spans="1:5" ht="24" customHeight="1" thickBot="1" x14ac:dyDescent="0.25">
      <c r="A46" s="46" t="s">
        <v>77</v>
      </c>
      <c r="B46" s="3" t="s">
        <v>78</v>
      </c>
      <c r="C46" s="7">
        <v>0</v>
      </c>
      <c r="D46" s="7"/>
      <c r="E46" s="7"/>
    </row>
    <row r="47" spans="1:5" s="27" customFormat="1" ht="50.25" customHeight="1" thickBot="1" x14ac:dyDescent="0.25">
      <c r="A47" s="52" t="s">
        <v>86</v>
      </c>
      <c r="B47" s="53" t="s">
        <v>88</v>
      </c>
      <c r="C47" s="12">
        <f>SUM(C48)</f>
        <v>0</v>
      </c>
      <c r="D47" s="12">
        <f>SUM(D48)</f>
        <v>0</v>
      </c>
      <c r="E47" s="29">
        <f>SUM(E48)</f>
        <v>0</v>
      </c>
    </row>
    <row r="48" spans="1:5" ht="53.25" customHeight="1" thickBot="1" x14ac:dyDescent="0.25">
      <c r="A48" s="46" t="s">
        <v>87</v>
      </c>
      <c r="B48" s="54" t="s">
        <v>89</v>
      </c>
      <c r="C48" s="51">
        <v>0</v>
      </c>
      <c r="D48" s="55">
        <v>0</v>
      </c>
      <c r="E48" s="51">
        <v>0</v>
      </c>
    </row>
    <row r="49" spans="1:5" ht="14.25" customHeight="1" thickBot="1" x14ac:dyDescent="0.25">
      <c r="A49" s="47" t="s">
        <v>71</v>
      </c>
      <c r="B49" s="4" t="s">
        <v>73</v>
      </c>
      <c r="C49" s="12">
        <f>SUM(C50)</f>
        <v>0</v>
      </c>
      <c r="D49" s="12"/>
      <c r="E49" s="12">
        <f>SUM(E50)</f>
        <v>352100</v>
      </c>
    </row>
    <row r="50" spans="1:5" ht="16.5" customHeight="1" thickBot="1" x14ac:dyDescent="0.25">
      <c r="A50" s="48" t="s">
        <v>74</v>
      </c>
      <c r="B50" s="30" t="s">
        <v>72</v>
      </c>
      <c r="C50" s="12"/>
      <c r="D50" s="12"/>
      <c r="E50" s="12">
        <v>352100</v>
      </c>
    </row>
    <row r="51" spans="1:5" ht="24" customHeight="1" thickBot="1" x14ac:dyDescent="0.25">
      <c r="A51" s="39" t="s">
        <v>64</v>
      </c>
      <c r="B51" s="2" t="s">
        <v>53</v>
      </c>
      <c r="C51" s="11">
        <f>C52</f>
        <v>105455</v>
      </c>
      <c r="D51" s="11">
        <f>+D52</f>
        <v>109000</v>
      </c>
      <c r="E51" s="11">
        <f>E52</f>
        <v>112833</v>
      </c>
    </row>
    <row r="52" spans="1:5" ht="25.5" customHeight="1" thickBot="1" x14ac:dyDescent="0.25">
      <c r="A52" s="42" t="s">
        <v>65</v>
      </c>
      <c r="B52" s="4" t="s">
        <v>27</v>
      </c>
      <c r="C52" s="12">
        <f>C53</f>
        <v>105455</v>
      </c>
      <c r="D52" s="12">
        <f>D53</f>
        <v>109000</v>
      </c>
      <c r="E52" s="12">
        <f>E53</f>
        <v>112833</v>
      </c>
    </row>
    <row r="53" spans="1:5" ht="25.9" customHeight="1" thickBot="1" x14ac:dyDescent="0.25">
      <c r="A53" s="46" t="s">
        <v>66</v>
      </c>
      <c r="B53" s="3" t="s">
        <v>54</v>
      </c>
      <c r="C53" s="7">
        <v>105455</v>
      </c>
      <c r="D53" s="7">
        <v>109000</v>
      </c>
      <c r="E53" s="7">
        <v>112833</v>
      </c>
    </row>
    <row r="54" spans="1:5" ht="18" customHeight="1" thickBot="1" x14ac:dyDescent="0.25">
      <c r="A54" s="49"/>
      <c r="B54" s="1" t="s">
        <v>73</v>
      </c>
      <c r="C54" s="26">
        <f>C12+C37</f>
        <v>4570339</v>
      </c>
      <c r="D54" s="26">
        <f>D12+D37</f>
        <v>4228635</v>
      </c>
      <c r="E54" s="26">
        <f>E12+E37</f>
        <v>4623594</v>
      </c>
    </row>
    <row r="57" spans="1:5" x14ac:dyDescent="0.2">
      <c r="B57" s="31"/>
    </row>
    <row r="58" spans="1:5" x14ac:dyDescent="0.2">
      <c r="B58" s="32"/>
      <c r="C58" s="33"/>
    </row>
  </sheetData>
  <mergeCells count="2">
    <mergeCell ref="B2:E5"/>
    <mergeCell ref="A7:E8"/>
  </mergeCells>
  <phoneticPr fontId="0" type="noConversion"/>
  <pageMargins left="0.11811023622047245" right="0.11811023622047245" top="0.15748031496062992" bottom="0.19685039370078741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2021-11-15T06:42:47Z</cp:lastPrinted>
  <dcterms:created xsi:type="dcterms:W3CDTF">2010-01-14T10:09:39Z</dcterms:created>
  <dcterms:modified xsi:type="dcterms:W3CDTF">2022-09-20T09:39:14Z</dcterms:modified>
</cp:coreProperties>
</file>