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435"/>
  </bookViews>
  <sheets>
    <sheet name="Бюджет_1" sheetId="2" r:id="rId1"/>
  </sheets>
  <definedNames>
    <definedName name="_xlnm.Print_Titles" localSheetId="0">Бюджет_1!$13:$14</definedName>
    <definedName name="_xlnm.Print_Area" localSheetId="0">Бюджет_1!$A$1:$W$99</definedName>
  </definedNames>
  <calcPr calcId="145621" refMode="R1C1"/>
</workbook>
</file>

<file path=xl/calcChain.xml><?xml version="1.0" encoding="utf-8"?>
<calcChain xmlns="http://schemas.openxmlformats.org/spreadsheetml/2006/main">
  <c r="U58" i="2" l="1"/>
  <c r="U59" i="2"/>
  <c r="U65" i="2"/>
  <c r="U64" i="2" s="1"/>
  <c r="U60" i="2" s="1"/>
  <c r="U87" i="2"/>
  <c r="T87" i="2"/>
  <c r="T91" i="2"/>
  <c r="U91" i="2"/>
  <c r="S32" i="2"/>
  <c r="S30" i="2"/>
  <c r="S87" i="2"/>
  <c r="U56" i="2"/>
  <c r="U50" i="2" s="1"/>
  <c r="S74" i="2"/>
  <c r="U79" i="2"/>
  <c r="S31" i="2"/>
  <c r="S60" i="2"/>
  <c r="S59" i="2" s="1"/>
  <c r="S58" i="2" s="1"/>
  <c r="S61" i="2"/>
  <c r="S62" i="2"/>
  <c r="S64" i="2"/>
  <c r="S65" i="2"/>
  <c r="S81" i="2"/>
  <c r="S72" i="2"/>
  <c r="S71" i="2"/>
  <c r="S70" i="2"/>
  <c r="S69" i="2"/>
  <c r="U17" i="2"/>
  <c r="U18" i="2"/>
  <c r="T17" i="2"/>
  <c r="T18" i="2"/>
  <c r="S17" i="2"/>
  <c r="S18" i="2"/>
  <c r="S83" i="2"/>
  <c r="S91" i="2"/>
  <c r="S89" i="2" s="1"/>
  <c r="S94" i="2"/>
  <c r="U83" i="2"/>
  <c r="T83" i="2"/>
  <c r="T78" i="2" s="1"/>
  <c r="T77" i="2" s="1"/>
  <c r="T76" i="2" s="1"/>
  <c r="U70" i="2"/>
  <c r="U71" i="2"/>
  <c r="U69" i="2" s="1"/>
  <c r="U74" i="2"/>
  <c r="T70" i="2"/>
  <c r="T71" i="2"/>
  <c r="T69" i="2" s="1"/>
  <c r="T74" i="2"/>
  <c r="U53" i="2"/>
  <c r="U54" i="2"/>
  <c r="T53" i="2"/>
  <c r="T54" i="2"/>
  <c r="S53" i="2"/>
  <c r="S54" i="2"/>
  <c r="T85" i="2"/>
  <c r="S85" i="2"/>
  <c r="U97" i="2"/>
  <c r="U96" i="2"/>
  <c r="T96" i="2"/>
  <c r="T97" i="2"/>
  <c r="S92" i="2"/>
  <c r="T89" i="2"/>
  <c r="T90" i="2"/>
  <c r="T50" i="2"/>
  <c r="T49" i="2" s="1"/>
  <c r="T51" i="2"/>
  <c r="T52" i="2"/>
  <c r="S50" i="2"/>
  <c r="S51" i="2"/>
  <c r="S52" i="2"/>
  <c r="T43" i="2"/>
  <c r="T42" i="2" s="1"/>
  <c r="T45" i="2"/>
  <c r="T47" i="2"/>
  <c r="S43" i="2"/>
  <c r="S42" i="2" s="1"/>
  <c r="S45" i="2"/>
  <c r="S47" i="2"/>
  <c r="T39" i="2"/>
  <c r="T35" i="2" s="1"/>
  <c r="S39" i="2"/>
  <c r="S35" i="2" s="1"/>
  <c r="S26" i="2"/>
  <c r="S22" i="2" s="1"/>
  <c r="S15" i="2" s="1"/>
  <c r="T26" i="2"/>
  <c r="T23" i="2" s="1"/>
  <c r="T20" i="2"/>
  <c r="T19" i="2"/>
  <c r="T16" i="2"/>
  <c r="T15" i="2" s="1"/>
  <c r="S20" i="2"/>
  <c r="S19" i="2"/>
  <c r="S16" i="2"/>
  <c r="U26" i="2"/>
  <c r="U24" i="2" s="1"/>
  <c r="U39" i="2"/>
  <c r="U38" i="2" s="1"/>
  <c r="U37" i="2" s="1"/>
  <c r="U36" i="2" s="1"/>
  <c r="U34" i="2" s="1"/>
  <c r="U47" i="2"/>
  <c r="U43" i="2"/>
  <c r="U42" i="2" s="1"/>
  <c r="U45" i="2"/>
  <c r="U52" i="2"/>
  <c r="U16" i="2"/>
  <c r="U89" i="2"/>
  <c r="U85" i="2"/>
  <c r="U78" i="2" s="1"/>
  <c r="U77" i="2" s="1"/>
  <c r="U76" i="2" s="1"/>
  <c r="U90" i="2"/>
  <c r="U19" i="2"/>
  <c r="U20" i="2"/>
  <c r="S90" i="2"/>
  <c r="U35" i="2"/>
  <c r="S25" i="2"/>
  <c r="S24" i="2" s="1"/>
  <c r="S38" i="2"/>
  <c r="S37" i="2" s="1"/>
  <c r="S36" i="2"/>
  <c r="S34" i="2" s="1"/>
  <c r="U23" i="2"/>
  <c r="U22" i="2" s="1"/>
  <c r="U15" i="2" s="1"/>
  <c r="T25" i="2"/>
  <c r="T24" i="2" s="1"/>
  <c r="T22" i="2"/>
  <c r="S78" i="2"/>
  <c r="S77" i="2" s="1"/>
  <c r="S76" i="2" s="1"/>
  <c r="S68" i="2" s="1"/>
  <c r="S67" i="2" s="1"/>
  <c r="S23" i="2" l="1"/>
  <c r="U25" i="2"/>
  <c r="T38" i="2"/>
  <c r="T37" i="2" s="1"/>
  <c r="T36" i="2" s="1"/>
  <c r="T34" i="2" s="1"/>
  <c r="S49" i="2"/>
  <c r="U49" i="2"/>
  <c r="U51" i="2"/>
  <c r="U68" i="2"/>
  <c r="U67" i="2" s="1"/>
  <c r="U99" i="2" s="1"/>
  <c r="S99" i="2"/>
  <c r="T68" i="2"/>
  <c r="T67" i="2" s="1"/>
  <c r="T99" i="2" s="1"/>
</calcChain>
</file>

<file path=xl/sharedStrings.xml><?xml version="1.0" encoding="utf-8"?>
<sst xmlns="http://schemas.openxmlformats.org/spreadsheetml/2006/main" count="153" uniqueCount="92">
  <si>
    <t>Коды</t>
  </si>
  <si>
    <t>ведомственной классификации</t>
  </si>
  <si>
    <t>Наименование</t>
  </si>
  <si>
    <t>раздел</t>
  </si>
  <si>
    <t>целевая статья</t>
  </si>
  <si>
    <t>вид расхода</t>
  </si>
  <si>
    <t>Квартал I</t>
  </si>
  <si>
    <t>Квартал II</t>
  </si>
  <si>
    <t>Квартал III</t>
  </si>
  <si>
    <t>Квартал IV</t>
  </si>
  <si>
    <t/>
  </si>
  <si>
    <t>Общегосударственные вопросы</t>
  </si>
  <si>
    <t>Центральный аппарат</t>
  </si>
  <si>
    <t>Национальная безопасность и правоохранительная деятельность</t>
  </si>
  <si>
    <t>Жилищно-коммунальное хозяйство</t>
  </si>
  <si>
    <t>ВСЕГО РАСХОДОВ</t>
  </si>
  <si>
    <t>01</t>
  </si>
  <si>
    <t>04</t>
  </si>
  <si>
    <t>Ф</t>
  </si>
  <si>
    <t xml:space="preserve">фонд оплаты труда 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</si>
  <si>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</si>
  <si>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</si>
  <si>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Глава муниципального образования</t>
  </si>
  <si>
    <t>про</t>
  </si>
  <si>
    <t>Культура и кинематография</t>
  </si>
  <si>
    <t>Функционирование Правительства Российской Федерации, высших органов исполнительной власти субъектов Российской Федерации</t>
  </si>
  <si>
    <t>Прочие мероприятия по благоустройству городских округов и поселений</t>
  </si>
  <si>
    <t>Иные межбюджетные трансферты</t>
  </si>
  <si>
    <t>ведомство</t>
  </si>
  <si>
    <t>Национальная экономика</t>
  </si>
  <si>
    <t>Межбюджетные трансферты бюджетов муниципальных районов из бюджетов поселений на осуществление полномочий по решению вопросов местного значения в соответствии с заключенными соглашениями</t>
  </si>
  <si>
    <t>Непрограммные расходы</t>
  </si>
  <si>
    <t>Обеспечение пожарной безопасности</t>
  </si>
  <si>
    <t>Национальная оборона</t>
  </si>
  <si>
    <t xml:space="preserve">Осуществление первичного воинского учета на территориях, где отсутствуют военные коммисариаты </t>
  </si>
  <si>
    <t>03</t>
  </si>
  <si>
    <t>120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</si>
  <si>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</si>
  <si>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</si>
  <si>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</si>
  <si>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Расходы на выплаты персоналу государственных (муниципальных) органов</t>
  </si>
  <si>
    <t>Условно утвержденные расходы</t>
  </si>
  <si>
    <t>Дорожное хозяйство(Дорожные фонды)</t>
  </si>
  <si>
    <t>Подпрограмма "Обеспечение безопасности дорожного движения"</t>
  </si>
  <si>
    <t>Основные мероприятия "Софинансирование расходов по капитальному ремонту и ремонту автомобильных дорог общего пользования населенных пунктов"</t>
  </si>
  <si>
    <t>17401S0411</t>
  </si>
  <si>
    <t>9</t>
  </si>
  <si>
    <t>Основное мероприятие "Обеспечение реализации программы"</t>
  </si>
  <si>
    <t>Подпрограмма  "Реализация вопросов местного значения  поселения"</t>
  </si>
  <si>
    <t>Подпрограмма " Осуществление первичного воинского учета на территориях, где отсутствуют военные коммисариаты "</t>
  </si>
  <si>
    <t>Основное мероприятие "Осуществление первичного воинского учета "</t>
  </si>
  <si>
    <t>Подрограмма "Обеспечение пожарной безопасности населенных пунктов"</t>
  </si>
  <si>
    <t>Основное мероприятие " Осуществление и профилактика пожаров на территории сельского поселения"</t>
  </si>
  <si>
    <t>Обеспечение противопожарной безопасности</t>
  </si>
  <si>
    <t>Подпрограмма " Благоустройство территории поселения"</t>
  </si>
  <si>
    <t>Содержание мест захоронения</t>
  </si>
  <si>
    <t>Содержание автомобильных дорог общего пользования</t>
  </si>
  <si>
    <t>Подпрограмма " Модернизация объектов коммунальной инфраструктуры"</t>
  </si>
  <si>
    <t>Мероприятия в области коммунального хозяйства</t>
  </si>
  <si>
    <t>Подпрограмма " Культура и кинематография"</t>
  </si>
  <si>
    <t>Основное мероприятие "Сохранение и развитие культурного потенциала и культурного наследия"</t>
  </si>
  <si>
    <t>Мобилизация и вневойсковая подготовка</t>
  </si>
  <si>
    <t>Коммунальное хозяйство</t>
  </si>
  <si>
    <t>Благоустройство</t>
  </si>
  <si>
    <t>Основное мероприятие " Повышение уровня благоустройства территории сельского поселения"</t>
  </si>
  <si>
    <t>17501S1030</t>
  </si>
  <si>
    <t>Софинансирование расходов на повышение заработной платы работникам культуры</t>
  </si>
  <si>
    <t>1780100000</t>
  </si>
  <si>
    <t>1780110010</t>
  </si>
  <si>
    <t>Муниципальная программа" Устойчивое развитие муниципального образования Деминский сельсовет Пономаревского района  Оренбургской области "</t>
  </si>
  <si>
    <t>Муниципальная программа" Устойчивое развитие муниципального образования Деминский сельсовет Пономаревского района  Оренбургской области"</t>
  </si>
  <si>
    <t>Основное мероприятие  " Оформлениев муниципальную собственность объектов коммунальной инфраструктуры"</t>
  </si>
  <si>
    <t>Оценка недвижимости, признание прав на объекты коммунальной инфраструктуры</t>
  </si>
  <si>
    <t>Выполнение природоохранных мероприятий (обустройство свалок ТБО)</t>
  </si>
  <si>
    <t>Подпрограмма "Развитие системы градорегулирования"</t>
  </si>
  <si>
    <t>Основное мероприятие "Софинансирование расходов по разработке документов территориального планирования"</t>
  </si>
  <si>
    <t>17101S0010</t>
  </si>
  <si>
    <t>Капитальные вложения в объекты муниципальной собствености</t>
  </si>
  <si>
    <t>Другие вопросы в области национальной экономики</t>
  </si>
  <si>
    <t>Основное мероприятие "Подготовка документов для внесения сведений в государственный  кадастр недвижимости"</t>
  </si>
  <si>
    <t>17701L5760</t>
  </si>
  <si>
    <t>Обеспечение комплексного развити сельских территорий</t>
  </si>
  <si>
    <t>подраз дел</t>
  </si>
  <si>
    <t>17401S0410</t>
  </si>
  <si>
    <t>Капитальный ремонт и ремонт автомобильных дорог общего пользования</t>
  </si>
  <si>
    <t>Оказание населению гарантированного перечня услуг по погребению</t>
  </si>
  <si>
    <t>Резервные средства</t>
  </si>
  <si>
    <t>Резервные фонды</t>
  </si>
  <si>
    <t>Резервный фонд по чрезвычайным ситуациям администрации Пономаревского района</t>
  </si>
  <si>
    <t>17103S1510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</si>
  <si>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</si>
  <si>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ВЕДОМСТВЕННАЯ СТРУКТУРА РАСХОДОВ МЕСТНОГО БЮДЖЕТА  НА 2022 ГОД   И ПЛАНОВЫЙ ПЕРИОД                 2023-2024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</si>
</sst>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"/>
    <numFmt numFmtId="167" formatCode="#,##0.00;[Red]\-#,##0.00;0.00"/>
  </numFmts>
  <fonts count="2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i/>
      <sz val="8"/>
      <name val="Arial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 Cyr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5">
    <xf numFmtId="0" fontId="0" fillId="0" borderId="0" xfId="0"/>
    <xf numFmtId="0" fontId="1" fillId="2" borderId="0" xfId="2" applyFill="1" applyProtection="1">
      <protection hidden="1"/>
    </xf>
    <xf numFmtId="0" fontId="1" fillId="0" borderId="0" xfId="2"/>
    <xf numFmtId="0" fontId="1" fillId="2" borderId="0" xfId="2" applyNumberFormat="1" applyFont="1" applyFill="1" applyAlignment="1" applyProtection="1">
      <protection hidden="1"/>
    </xf>
    <xf numFmtId="0" fontId="2" fillId="2" borderId="0" xfId="2" applyNumberFormat="1" applyFont="1" applyFill="1" applyAlignment="1" applyProtection="1">
      <protection hidden="1"/>
    </xf>
    <xf numFmtId="0" fontId="2" fillId="2" borderId="1" xfId="2" applyNumberFormat="1" applyFont="1" applyFill="1" applyBorder="1" applyAlignment="1" applyProtection="1">
      <alignment horizontal="centerContinuous"/>
      <protection hidden="1"/>
    </xf>
    <xf numFmtId="0" fontId="2" fillId="2" borderId="2" xfId="2" applyNumberFormat="1" applyFont="1" applyFill="1" applyBorder="1" applyAlignment="1" applyProtection="1">
      <alignment horizontal="centerContinuous"/>
      <protection hidden="1"/>
    </xf>
    <xf numFmtId="0" fontId="2" fillId="2" borderId="3" xfId="2" applyNumberFormat="1" applyFont="1" applyFill="1" applyBorder="1" applyAlignment="1" applyProtection="1">
      <alignment horizontal="centerContinuous"/>
      <protection hidden="1"/>
    </xf>
    <xf numFmtId="0" fontId="2" fillId="2" borderId="3" xfId="2" applyNumberFormat="1" applyFont="1" applyFill="1" applyBorder="1" applyAlignment="1" applyProtection="1">
      <protection hidden="1"/>
    </xf>
    <xf numFmtId="0" fontId="2" fillId="2" borderId="4" xfId="2" applyNumberFormat="1" applyFont="1" applyFill="1" applyBorder="1" applyAlignment="1" applyProtection="1">
      <protection hidden="1"/>
    </xf>
    <xf numFmtId="0" fontId="2" fillId="2" borderId="5" xfId="2" applyNumberFormat="1" applyFont="1" applyFill="1" applyBorder="1" applyAlignment="1" applyProtection="1">
      <alignment horizontal="centerContinuous"/>
      <protection hidden="1"/>
    </xf>
    <xf numFmtId="0" fontId="2" fillId="2" borderId="0" xfId="2" applyNumberFormat="1" applyFont="1" applyFill="1" applyAlignment="1" applyProtection="1">
      <alignment horizontal="centerContinuous"/>
      <protection hidden="1"/>
    </xf>
    <xf numFmtId="0" fontId="2" fillId="2" borderId="6" xfId="2" applyNumberFormat="1" applyFont="1" applyFill="1" applyBorder="1" applyAlignment="1" applyProtection="1">
      <protection hidden="1"/>
    </xf>
    <xf numFmtId="0" fontId="2" fillId="2" borderId="7" xfId="2" applyNumberFormat="1" applyFont="1" applyFill="1" applyBorder="1" applyAlignment="1" applyProtection="1">
      <protection hidden="1"/>
    </xf>
    <xf numFmtId="0" fontId="2" fillId="2" borderId="5" xfId="2" applyNumberFormat="1" applyFont="1" applyFill="1" applyBorder="1" applyAlignment="1" applyProtection="1">
      <alignment horizontal="centerContinuous" vertical="top"/>
      <protection hidden="1"/>
    </xf>
    <xf numFmtId="0" fontId="2" fillId="2" borderId="0" xfId="2" applyNumberFormat="1" applyFont="1" applyFill="1" applyAlignment="1" applyProtection="1">
      <alignment horizontal="centerContinuous" vertical="top"/>
      <protection hidden="1"/>
    </xf>
    <xf numFmtId="0" fontId="2" fillId="2" borderId="8" xfId="2" applyNumberFormat="1" applyFont="1" applyFill="1" applyBorder="1" applyAlignment="1" applyProtection="1">
      <alignment horizontal="center" vertical="top"/>
      <protection hidden="1"/>
    </xf>
    <xf numFmtId="0" fontId="2" fillId="2" borderId="9" xfId="2" applyNumberFormat="1" applyFont="1" applyFill="1" applyBorder="1" applyAlignment="1" applyProtection="1">
      <alignment horizontal="center"/>
      <protection hidden="1"/>
    </xf>
    <xf numFmtId="0" fontId="1" fillId="2" borderId="10" xfId="2" applyFill="1" applyBorder="1" applyProtection="1">
      <protection hidden="1"/>
    </xf>
    <xf numFmtId="0" fontId="3" fillId="2" borderId="5" xfId="2" applyNumberFormat="1" applyFont="1" applyFill="1" applyBorder="1" applyAlignment="1" applyProtection="1">
      <protection hidden="1"/>
    </xf>
    <xf numFmtId="0" fontId="4" fillId="0" borderId="0" xfId="2" applyFont="1" applyProtection="1">
      <protection hidden="1"/>
    </xf>
    <xf numFmtId="164" fontId="3" fillId="2" borderId="11" xfId="2" applyNumberFormat="1" applyFont="1" applyFill="1" applyBorder="1" applyAlignment="1" applyProtection="1">
      <protection hidden="1"/>
    </xf>
    <xf numFmtId="165" fontId="3" fillId="2" borderId="11" xfId="2" applyNumberFormat="1" applyFont="1" applyFill="1" applyBorder="1" applyAlignment="1" applyProtection="1">
      <protection hidden="1"/>
    </xf>
    <xf numFmtId="167" fontId="3" fillId="2" borderId="12" xfId="2" applyNumberFormat="1" applyFont="1" applyFill="1" applyBorder="1" applyAlignment="1" applyProtection="1">
      <protection hidden="1"/>
    </xf>
    <xf numFmtId="167" fontId="3" fillId="2" borderId="13" xfId="2" applyNumberFormat="1" applyFont="1" applyFill="1" applyBorder="1" applyAlignment="1" applyProtection="1">
      <protection hidden="1"/>
    </xf>
    <xf numFmtId="167" fontId="3" fillId="2" borderId="11" xfId="2" applyNumberFormat="1" applyFont="1" applyFill="1" applyBorder="1" applyAlignment="1" applyProtection="1">
      <protection hidden="1"/>
    </xf>
    <xf numFmtId="0" fontId="3" fillId="2" borderId="0" xfId="2" applyNumberFormat="1" applyFont="1" applyFill="1" applyAlignment="1" applyProtection="1">
      <protection hidden="1"/>
    </xf>
    <xf numFmtId="40" fontId="3" fillId="2" borderId="0" xfId="2" applyNumberFormat="1" applyFont="1" applyFill="1" applyAlignment="1" applyProtection="1">
      <protection hidden="1"/>
    </xf>
    <xf numFmtId="40" fontId="2" fillId="2" borderId="0" xfId="2" applyNumberFormat="1" applyFont="1" applyFill="1" applyAlignment="1" applyProtection="1">
      <protection hidden="1"/>
    </xf>
    <xf numFmtId="164" fontId="3" fillId="2" borderId="14" xfId="2" applyNumberFormat="1" applyFont="1" applyFill="1" applyBorder="1" applyAlignment="1" applyProtection="1">
      <alignment wrapText="1"/>
      <protection hidden="1"/>
    </xf>
    <xf numFmtId="164" fontId="3" fillId="2" borderId="15" xfId="2" applyNumberFormat="1" applyFont="1" applyFill="1" applyBorder="1" applyAlignment="1" applyProtection="1">
      <protection hidden="1"/>
    </xf>
    <xf numFmtId="165" fontId="3" fillId="2" borderId="15" xfId="2" applyNumberFormat="1" applyFont="1" applyFill="1" applyBorder="1" applyAlignment="1" applyProtection="1">
      <protection hidden="1"/>
    </xf>
    <xf numFmtId="167" fontId="3" fillId="2" borderId="16" xfId="2" applyNumberFormat="1" applyFont="1" applyFill="1" applyBorder="1" applyAlignment="1" applyProtection="1">
      <protection hidden="1"/>
    </xf>
    <xf numFmtId="167" fontId="3" fillId="2" borderId="17" xfId="2" applyNumberFormat="1" applyFont="1" applyFill="1" applyBorder="1" applyAlignment="1" applyProtection="1">
      <protection hidden="1"/>
    </xf>
    <xf numFmtId="167" fontId="3" fillId="2" borderId="15" xfId="2" applyNumberFormat="1" applyFont="1" applyFill="1" applyBorder="1" applyAlignment="1" applyProtection="1">
      <protection hidden="1"/>
    </xf>
    <xf numFmtId="0" fontId="3" fillId="2" borderId="0" xfId="2" applyNumberFormat="1" applyFont="1" applyFill="1" applyBorder="1" applyAlignment="1" applyProtection="1">
      <protection hidden="1"/>
    </xf>
    <xf numFmtId="0" fontId="0" fillId="0" borderId="18" xfId="0" applyBorder="1" applyAlignment="1">
      <alignment wrapText="1"/>
    </xf>
    <xf numFmtId="0" fontId="1" fillId="2" borderId="0" xfId="2" applyNumberFormat="1" applyFont="1" applyFill="1" applyAlignment="1" applyProtection="1">
      <alignment horizontal="right"/>
      <protection hidden="1"/>
    </xf>
    <xf numFmtId="0" fontId="1" fillId="2" borderId="0" xfId="2" applyFill="1" applyAlignment="1" applyProtection="1">
      <protection hidden="1"/>
    </xf>
    <xf numFmtId="0" fontId="1" fillId="0" borderId="0" xfId="2" applyAlignment="1"/>
    <xf numFmtId="164" fontId="3" fillId="2" borderId="18" xfId="2" applyNumberFormat="1" applyFont="1" applyFill="1" applyBorder="1" applyAlignment="1" applyProtection="1">
      <alignment wrapText="1"/>
      <protection hidden="1"/>
    </xf>
    <xf numFmtId="49" fontId="3" fillId="2" borderId="18" xfId="2" applyNumberFormat="1" applyFont="1" applyFill="1" applyBorder="1" applyAlignment="1" applyProtection="1">
      <alignment wrapText="1"/>
      <protection hidden="1"/>
    </xf>
    <xf numFmtId="49" fontId="6" fillId="2" borderId="18" xfId="2" applyNumberFormat="1" applyFont="1" applyFill="1" applyBorder="1" applyAlignment="1" applyProtection="1">
      <alignment wrapText="1"/>
      <protection hidden="1"/>
    </xf>
    <xf numFmtId="0" fontId="6" fillId="0" borderId="0" xfId="2" applyFont="1"/>
    <xf numFmtId="49" fontId="6" fillId="0" borderId="0" xfId="2" applyNumberFormat="1" applyFont="1"/>
    <xf numFmtId="164" fontId="3" fillId="2" borderId="13" xfId="2" applyNumberFormat="1" applyFont="1" applyFill="1" applyBorder="1" applyAlignment="1" applyProtection="1">
      <protection hidden="1"/>
    </xf>
    <xf numFmtId="164" fontId="1" fillId="2" borderId="0" xfId="2" applyNumberFormat="1" applyFill="1" applyBorder="1" applyAlignment="1" applyProtection="1">
      <alignment wrapText="1"/>
      <protection hidden="1"/>
    </xf>
    <xf numFmtId="164" fontId="0" fillId="0" borderId="19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2" fillId="2" borderId="0" xfId="2" applyNumberFormat="1" applyFont="1" applyFill="1" applyBorder="1" applyAlignment="1" applyProtection="1">
      <protection hidden="1"/>
    </xf>
    <xf numFmtId="164" fontId="6" fillId="2" borderId="13" xfId="2" applyNumberFormat="1" applyFont="1" applyFill="1" applyBorder="1" applyAlignment="1" applyProtection="1">
      <protection hidden="1"/>
    </xf>
    <xf numFmtId="165" fontId="6" fillId="2" borderId="11" xfId="2" applyNumberFormat="1" applyFont="1" applyFill="1" applyBorder="1" applyAlignment="1" applyProtection="1">
      <protection hidden="1"/>
    </xf>
    <xf numFmtId="164" fontId="6" fillId="2" borderId="11" xfId="2" applyNumberFormat="1" applyFont="1" applyFill="1" applyBorder="1" applyAlignment="1" applyProtection="1">
      <protection hidden="1"/>
    </xf>
    <xf numFmtId="167" fontId="6" fillId="2" borderId="12" xfId="2" applyNumberFormat="1" applyFont="1" applyFill="1" applyBorder="1" applyAlignment="1" applyProtection="1">
      <protection hidden="1"/>
    </xf>
    <xf numFmtId="167" fontId="6" fillId="2" borderId="13" xfId="2" applyNumberFormat="1" applyFont="1" applyFill="1" applyBorder="1" applyAlignment="1" applyProtection="1">
      <protection hidden="1"/>
    </xf>
    <xf numFmtId="167" fontId="6" fillId="2" borderId="11" xfId="2" applyNumberFormat="1" applyFont="1" applyFill="1" applyBorder="1" applyAlignment="1" applyProtection="1">
      <protection hidden="1"/>
    </xf>
    <xf numFmtId="0" fontId="4" fillId="0" borderId="18" xfId="0" applyFont="1" applyBorder="1" applyAlignment="1">
      <alignment wrapText="1"/>
    </xf>
    <xf numFmtId="0" fontId="1" fillId="0" borderId="14" xfId="2" applyBorder="1" applyAlignment="1">
      <alignment wrapText="1"/>
    </xf>
    <xf numFmtId="0" fontId="1" fillId="0" borderId="0" xfId="2" applyBorder="1"/>
    <xf numFmtId="164" fontId="4" fillId="0" borderId="13" xfId="0" applyNumberFormat="1" applyFont="1" applyBorder="1" applyAlignment="1">
      <alignment wrapText="1"/>
    </xf>
    <xf numFmtId="0" fontId="3" fillId="0" borderId="18" xfId="2" applyFont="1" applyBorder="1" applyAlignment="1">
      <alignment wrapText="1"/>
    </xf>
    <xf numFmtId="49" fontId="11" fillId="0" borderId="20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right" wrapText="1"/>
    </xf>
    <xf numFmtId="49" fontId="11" fillId="0" borderId="19" xfId="0" applyNumberFormat="1" applyFont="1" applyBorder="1" applyAlignment="1">
      <alignment horizontal="right" wrapText="1"/>
    </xf>
    <xf numFmtId="49" fontId="13" fillId="2" borderId="18" xfId="2" applyNumberFormat="1" applyFont="1" applyFill="1" applyBorder="1" applyAlignment="1" applyProtection="1">
      <alignment wrapText="1"/>
      <protection hidden="1"/>
    </xf>
    <xf numFmtId="164" fontId="13" fillId="2" borderId="13" xfId="2" applyNumberFormat="1" applyFont="1" applyFill="1" applyBorder="1" applyAlignment="1" applyProtection="1">
      <protection hidden="1"/>
    </xf>
    <xf numFmtId="164" fontId="10" fillId="2" borderId="13" xfId="2" applyNumberFormat="1" applyFont="1" applyFill="1" applyBorder="1" applyAlignment="1" applyProtection="1">
      <protection hidden="1"/>
    </xf>
    <xf numFmtId="49" fontId="13" fillId="2" borderId="13" xfId="2" applyNumberFormat="1" applyFont="1" applyFill="1" applyBorder="1" applyAlignment="1" applyProtection="1">
      <alignment horizontal="right"/>
      <protection hidden="1"/>
    </xf>
    <xf numFmtId="164" fontId="13" fillId="2" borderId="11" xfId="2" applyNumberFormat="1" applyFont="1" applyFill="1" applyBorder="1" applyAlignment="1" applyProtection="1">
      <protection hidden="1"/>
    </xf>
    <xf numFmtId="167" fontId="13" fillId="2" borderId="12" xfId="2" applyNumberFormat="1" applyFont="1" applyFill="1" applyBorder="1" applyAlignment="1" applyProtection="1">
      <protection hidden="1"/>
    </xf>
    <xf numFmtId="167" fontId="13" fillId="2" borderId="13" xfId="2" applyNumberFormat="1" applyFont="1" applyFill="1" applyBorder="1" applyAlignment="1" applyProtection="1">
      <protection hidden="1"/>
    </xf>
    <xf numFmtId="167" fontId="13" fillId="2" borderId="11" xfId="2" applyNumberFormat="1" applyFont="1" applyFill="1" applyBorder="1" applyAlignment="1" applyProtection="1">
      <protection hidden="1"/>
    </xf>
    <xf numFmtId="49" fontId="13" fillId="2" borderId="11" xfId="2" applyNumberFormat="1" applyFont="1" applyFill="1" applyBorder="1" applyAlignment="1" applyProtection="1">
      <alignment horizontal="right"/>
      <protection hidden="1"/>
    </xf>
    <xf numFmtId="164" fontId="13" fillId="2" borderId="18" xfId="2" applyNumberFormat="1" applyFont="1" applyFill="1" applyBorder="1" applyAlignment="1" applyProtection="1">
      <alignment wrapText="1"/>
      <protection hidden="1"/>
    </xf>
    <xf numFmtId="165" fontId="13" fillId="2" borderId="11" xfId="2" applyNumberFormat="1" applyFont="1" applyFill="1" applyBorder="1" applyAlignment="1" applyProtection="1">
      <protection hidden="1"/>
    </xf>
    <xf numFmtId="165" fontId="13" fillId="2" borderId="15" xfId="2" applyNumberFormat="1" applyFont="1" applyFill="1" applyBorder="1" applyAlignment="1" applyProtection="1">
      <protection hidden="1"/>
    </xf>
    <xf numFmtId="164" fontId="13" fillId="2" borderId="15" xfId="2" applyNumberFormat="1" applyFont="1" applyFill="1" applyBorder="1" applyAlignment="1" applyProtection="1">
      <protection hidden="1"/>
    </xf>
    <xf numFmtId="167" fontId="13" fillId="2" borderId="16" xfId="2" applyNumberFormat="1" applyFont="1" applyFill="1" applyBorder="1" applyAlignment="1" applyProtection="1">
      <protection hidden="1"/>
    </xf>
    <xf numFmtId="167" fontId="13" fillId="2" borderId="17" xfId="2" applyNumberFormat="1" applyFont="1" applyFill="1" applyBorder="1" applyAlignment="1" applyProtection="1">
      <protection hidden="1"/>
    </xf>
    <xf numFmtId="167" fontId="13" fillId="2" borderId="15" xfId="2" applyNumberFormat="1" applyFont="1" applyFill="1" applyBorder="1" applyAlignment="1" applyProtection="1">
      <protection hidden="1"/>
    </xf>
    <xf numFmtId="0" fontId="1" fillId="2" borderId="10" xfId="2" applyFont="1" applyFill="1" applyBorder="1" applyProtection="1">
      <protection hidden="1"/>
    </xf>
    <xf numFmtId="0" fontId="1" fillId="0" borderId="0" xfId="2" applyFont="1"/>
    <xf numFmtId="0" fontId="5" fillId="0" borderId="18" xfId="0" applyFont="1" applyBorder="1" applyAlignment="1">
      <alignment wrapText="1"/>
    </xf>
    <xf numFmtId="0" fontId="16" fillId="2" borderId="0" xfId="2" applyFont="1" applyFill="1" applyBorder="1" applyProtection="1">
      <protection hidden="1"/>
    </xf>
    <xf numFmtId="164" fontId="16" fillId="2" borderId="12" xfId="2" applyNumberFormat="1" applyFont="1" applyFill="1" applyBorder="1" applyAlignment="1" applyProtection="1">
      <protection hidden="1"/>
    </xf>
    <xf numFmtId="165" fontId="16" fillId="2" borderId="13" xfId="2" applyNumberFormat="1" applyFont="1" applyFill="1" applyBorder="1" applyAlignment="1" applyProtection="1">
      <protection hidden="1"/>
    </xf>
    <xf numFmtId="164" fontId="16" fillId="2" borderId="13" xfId="2" applyNumberFormat="1" applyFont="1" applyFill="1" applyBorder="1" applyAlignment="1" applyProtection="1">
      <protection hidden="1"/>
    </xf>
    <xf numFmtId="167" fontId="16" fillId="2" borderId="13" xfId="2" applyNumberFormat="1" applyFont="1" applyFill="1" applyBorder="1" applyAlignment="1" applyProtection="1">
      <protection hidden="1"/>
    </xf>
    <xf numFmtId="0" fontId="18" fillId="0" borderId="11" xfId="2" applyFont="1" applyBorder="1" applyProtection="1">
      <protection hidden="1"/>
    </xf>
    <xf numFmtId="0" fontId="16" fillId="0" borderId="21" xfId="2" applyFont="1" applyBorder="1"/>
    <xf numFmtId="0" fontId="16" fillId="0" borderId="7" xfId="2" applyFont="1" applyBorder="1"/>
    <xf numFmtId="0" fontId="16" fillId="0" borderId="8" xfId="2" applyFont="1" applyBorder="1"/>
    <xf numFmtId="0" fontId="16" fillId="0" borderId="0" xfId="2" applyFont="1" applyBorder="1"/>
    <xf numFmtId="0" fontId="16" fillId="0" borderId="11" xfId="2" applyFont="1" applyBorder="1"/>
    <xf numFmtId="0" fontId="16" fillId="0" borderId="13" xfId="2" applyFont="1" applyBorder="1"/>
    <xf numFmtId="164" fontId="13" fillId="2" borderId="14" xfId="2" applyNumberFormat="1" applyFont="1" applyFill="1" applyBorder="1" applyAlignment="1" applyProtection="1">
      <alignment wrapText="1"/>
      <protection hidden="1"/>
    </xf>
    <xf numFmtId="164" fontId="6" fillId="2" borderId="14" xfId="2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65" fontId="19" fillId="2" borderId="11" xfId="2" applyNumberFormat="1" applyFont="1" applyFill="1" applyBorder="1" applyAlignment="1" applyProtection="1">
      <protection hidden="1"/>
    </xf>
    <xf numFmtId="164" fontId="19" fillId="2" borderId="11" xfId="2" applyNumberFormat="1" applyFont="1" applyFill="1" applyBorder="1" applyAlignment="1" applyProtection="1">
      <protection hidden="1"/>
    </xf>
    <xf numFmtId="167" fontId="19" fillId="2" borderId="12" xfId="2" applyNumberFormat="1" applyFont="1" applyFill="1" applyBorder="1" applyAlignment="1" applyProtection="1">
      <protection hidden="1"/>
    </xf>
    <xf numFmtId="167" fontId="19" fillId="2" borderId="13" xfId="2" applyNumberFormat="1" applyFont="1" applyFill="1" applyBorder="1" applyAlignment="1" applyProtection="1">
      <protection hidden="1"/>
    </xf>
    <xf numFmtId="167" fontId="19" fillId="2" borderId="11" xfId="2" applyNumberFormat="1" applyFont="1" applyFill="1" applyBorder="1" applyAlignment="1" applyProtection="1">
      <protection hidden="1"/>
    </xf>
    <xf numFmtId="0" fontId="6" fillId="0" borderId="18" xfId="0" applyFont="1" applyBorder="1" applyAlignment="1">
      <alignment wrapText="1"/>
    </xf>
    <xf numFmtId="49" fontId="19" fillId="2" borderId="11" xfId="2" applyNumberFormat="1" applyFont="1" applyFill="1" applyBorder="1" applyAlignment="1" applyProtection="1">
      <alignment horizontal="right"/>
      <protection hidden="1"/>
    </xf>
    <xf numFmtId="0" fontId="20" fillId="2" borderId="10" xfId="2" applyFont="1" applyFill="1" applyBorder="1" applyProtection="1">
      <protection hidden="1"/>
    </xf>
    <xf numFmtId="164" fontId="19" fillId="2" borderId="14" xfId="2" applyNumberFormat="1" applyFont="1" applyFill="1" applyBorder="1" applyAlignment="1" applyProtection="1">
      <alignment wrapText="1"/>
      <protection hidden="1"/>
    </xf>
    <xf numFmtId="164" fontId="19" fillId="2" borderId="13" xfId="2" applyNumberFormat="1" applyFont="1" applyFill="1" applyBorder="1" applyAlignment="1" applyProtection="1">
      <protection hidden="1"/>
    </xf>
    <xf numFmtId="0" fontId="19" fillId="2" borderId="5" xfId="2" applyNumberFormat="1" applyFont="1" applyFill="1" applyBorder="1" applyAlignment="1" applyProtection="1">
      <protection hidden="1"/>
    </xf>
    <xf numFmtId="0" fontId="21" fillId="0" borderId="0" xfId="2" applyFont="1" applyProtection="1">
      <protection hidden="1"/>
    </xf>
    <xf numFmtId="0" fontId="20" fillId="0" borderId="0" xfId="2" applyFont="1"/>
    <xf numFmtId="0" fontId="1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6" fillId="2" borderId="6" xfId="2" applyNumberFormat="1" applyFont="1" applyFill="1" applyBorder="1" applyAlignment="1" applyProtection="1">
      <protection hidden="1"/>
    </xf>
    <xf numFmtId="166" fontId="3" fillId="2" borderId="11" xfId="2" applyNumberFormat="1" applyFont="1" applyFill="1" applyBorder="1" applyAlignment="1" applyProtection="1">
      <alignment horizontal="right"/>
      <protection hidden="1"/>
    </xf>
    <xf numFmtId="0" fontId="2" fillId="2" borderId="2" xfId="2" applyNumberFormat="1" applyFont="1" applyFill="1" applyBorder="1" applyAlignment="1" applyProtection="1">
      <alignment horizontal="right"/>
      <protection hidden="1"/>
    </xf>
    <xf numFmtId="166" fontId="16" fillId="2" borderId="13" xfId="2" applyNumberFormat="1" applyFont="1" applyFill="1" applyBorder="1" applyAlignment="1" applyProtection="1">
      <alignment horizontal="right"/>
      <protection hidden="1"/>
    </xf>
    <xf numFmtId="166" fontId="13" fillId="2" borderId="11" xfId="2" applyNumberFormat="1" applyFont="1" applyFill="1" applyBorder="1" applyAlignment="1" applyProtection="1">
      <alignment horizontal="right"/>
      <protection hidden="1"/>
    </xf>
    <xf numFmtId="164" fontId="19" fillId="2" borderId="11" xfId="2" applyNumberFormat="1" applyFont="1" applyFill="1" applyBorder="1" applyAlignment="1" applyProtection="1">
      <alignment horizontal="right"/>
      <protection hidden="1"/>
    </xf>
    <xf numFmtId="164" fontId="13" fillId="2" borderId="11" xfId="2" applyNumberFormat="1" applyFont="1" applyFill="1" applyBorder="1" applyAlignment="1" applyProtection="1">
      <alignment horizontal="right"/>
      <protection hidden="1"/>
    </xf>
    <xf numFmtId="166" fontId="19" fillId="2" borderId="11" xfId="2" applyNumberFormat="1" applyFont="1" applyFill="1" applyBorder="1" applyAlignment="1" applyProtection="1">
      <alignment horizontal="right"/>
      <protection hidden="1"/>
    </xf>
    <xf numFmtId="166" fontId="6" fillId="2" borderId="11" xfId="2" applyNumberFormat="1" applyFont="1" applyFill="1" applyBorder="1" applyAlignment="1" applyProtection="1">
      <alignment horizontal="right"/>
      <protection hidden="1"/>
    </xf>
    <xf numFmtId="166" fontId="3" fillId="2" borderId="15" xfId="2" applyNumberFormat="1" applyFont="1" applyFill="1" applyBorder="1" applyAlignment="1" applyProtection="1">
      <alignment horizontal="right"/>
      <protection hidden="1"/>
    </xf>
    <xf numFmtId="166" fontId="13" fillId="2" borderId="15" xfId="2" applyNumberFormat="1" applyFont="1" applyFill="1" applyBorder="1" applyAlignment="1" applyProtection="1">
      <alignment horizontal="right"/>
      <protection hidden="1"/>
    </xf>
    <xf numFmtId="0" fontId="3" fillId="2" borderId="0" xfId="2" applyNumberFormat="1" applyFont="1" applyFill="1" applyAlignment="1" applyProtection="1">
      <alignment horizontal="right"/>
      <protection hidden="1"/>
    </xf>
    <xf numFmtId="0" fontId="1" fillId="0" borderId="0" xfId="2" applyAlignment="1">
      <alignment horizontal="right"/>
    </xf>
    <xf numFmtId="167" fontId="13" fillId="2" borderId="0" xfId="2" applyNumberFormat="1" applyFont="1" applyFill="1" applyBorder="1" applyAlignment="1" applyProtection="1">
      <protection hidden="1"/>
    </xf>
    <xf numFmtId="49" fontId="6" fillId="2" borderId="14" xfId="2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/>
    </xf>
    <xf numFmtId="0" fontId="1" fillId="2" borderId="0" xfId="2" applyFill="1" applyAlignment="1" applyProtection="1">
      <alignment horizontal="right"/>
      <protection hidden="1"/>
    </xf>
    <xf numFmtId="0" fontId="8" fillId="2" borderId="10" xfId="2" applyFont="1" applyFill="1" applyBorder="1" applyProtection="1">
      <protection hidden="1"/>
    </xf>
    <xf numFmtId="0" fontId="6" fillId="2" borderId="5" xfId="2" applyNumberFormat="1" applyFont="1" applyFill="1" applyBorder="1" applyAlignment="1" applyProtection="1">
      <protection hidden="1"/>
    </xf>
    <xf numFmtId="0" fontId="8" fillId="0" borderId="0" xfId="2" applyFont="1"/>
    <xf numFmtId="0" fontId="22" fillId="2" borderId="10" xfId="2" applyFont="1" applyFill="1" applyBorder="1" applyProtection="1">
      <protection hidden="1"/>
    </xf>
    <xf numFmtId="0" fontId="13" fillId="2" borderId="5" xfId="2" applyNumberFormat="1" applyFont="1" applyFill="1" applyBorder="1" applyAlignment="1" applyProtection="1">
      <protection hidden="1"/>
    </xf>
    <xf numFmtId="0" fontId="11" fillId="0" borderId="0" xfId="2" applyFont="1" applyProtection="1">
      <protection hidden="1"/>
    </xf>
    <xf numFmtId="0" fontId="22" fillId="0" borderId="0" xfId="2" applyFont="1"/>
    <xf numFmtId="167" fontId="2" fillId="2" borderId="4" xfId="2" applyNumberFormat="1" applyFont="1" applyFill="1" applyBorder="1" applyAlignment="1" applyProtection="1">
      <protection hidden="1"/>
    </xf>
    <xf numFmtId="167" fontId="2" fillId="2" borderId="7" xfId="2" applyNumberFormat="1" applyFont="1" applyFill="1" applyBorder="1" applyAlignment="1" applyProtection="1">
      <alignment horizontal="center"/>
      <protection hidden="1"/>
    </xf>
    <xf numFmtId="167" fontId="17" fillId="2" borderId="13" xfId="2" applyNumberFormat="1" applyFont="1" applyFill="1" applyBorder="1" applyAlignment="1" applyProtection="1">
      <protection hidden="1"/>
    </xf>
    <xf numFmtId="167" fontId="4" fillId="0" borderId="22" xfId="0" applyNumberFormat="1" applyFont="1" applyBorder="1" applyAlignment="1">
      <alignment horizontal="right" wrapText="1"/>
    </xf>
    <xf numFmtId="167" fontId="4" fillId="0" borderId="13" xfId="0" applyNumberFormat="1" applyFont="1" applyBorder="1" applyAlignment="1">
      <alignment horizontal="right" wrapText="1"/>
    </xf>
    <xf numFmtId="167" fontId="11" fillId="0" borderId="22" xfId="0" applyNumberFormat="1" applyFont="1" applyBorder="1" applyAlignment="1">
      <alignment horizontal="right" wrapText="1"/>
    </xf>
    <xf numFmtId="167" fontId="3" fillId="2" borderId="0" xfId="2" applyNumberFormat="1" applyFont="1" applyFill="1" applyAlignment="1" applyProtection="1">
      <protection hidden="1"/>
    </xf>
    <xf numFmtId="167" fontId="2" fillId="2" borderId="0" xfId="2" applyNumberFormat="1" applyFont="1" applyFill="1" applyAlignment="1" applyProtection="1">
      <protection hidden="1"/>
    </xf>
    <xf numFmtId="167" fontId="1" fillId="0" borderId="0" xfId="2" applyNumberFormat="1"/>
    <xf numFmtId="167" fontId="2" fillId="2" borderId="7" xfId="2" applyNumberFormat="1" applyFont="1" applyFill="1" applyBorder="1" applyAlignment="1" applyProtection="1">
      <protection hidden="1"/>
    </xf>
    <xf numFmtId="0" fontId="17" fillId="2" borderId="10" xfId="2" applyFont="1" applyFill="1" applyBorder="1" applyProtection="1">
      <protection hidden="1"/>
    </xf>
    <xf numFmtId="164" fontId="17" fillId="2" borderId="18" xfId="2" applyNumberFormat="1" applyFont="1" applyFill="1" applyBorder="1" applyAlignment="1" applyProtection="1">
      <alignment wrapText="1"/>
      <protection hidden="1"/>
    </xf>
    <xf numFmtId="0" fontId="17" fillId="0" borderId="0" xfId="2" applyFont="1"/>
    <xf numFmtId="164" fontId="17" fillId="2" borderId="11" xfId="2" applyNumberFormat="1" applyFont="1" applyFill="1" applyBorder="1" applyAlignment="1" applyProtection="1">
      <protection hidden="1"/>
    </xf>
    <xf numFmtId="165" fontId="17" fillId="2" borderId="11" xfId="2" applyNumberFormat="1" applyFont="1" applyFill="1" applyBorder="1" applyAlignment="1" applyProtection="1">
      <protection hidden="1"/>
    </xf>
    <xf numFmtId="166" fontId="17" fillId="2" borderId="11" xfId="2" applyNumberFormat="1" applyFont="1" applyFill="1" applyBorder="1" applyAlignment="1" applyProtection="1">
      <alignment horizontal="right"/>
      <protection hidden="1"/>
    </xf>
    <xf numFmtId="167" fontId="17" fillId="2" borderId="12" xfId="2" applyNumberFormat="1" applyFont="1" applyFill="1" applyBorder="1" applyAlignment="1" applyProtection="1">
      <protection hidden="1"/>
    </xf>
    <xf numFmtId="167" fontId="17" fillId="2" borderId="11" xfId="2" applyNumberFormat="1" applyFont="1" applyFill="1" applyBorder="1" applyAlignment="1" applyProtection="1">
      <protection hidden="1"/>
    </xf>
    <xf numFmtId="0" fontId="17" fillId="2" borderId="5" xfId="2" applyNumberFormat="1" applyFont="1" applyFill="1" applyBorder="1" applyAlignment="1" applyProtection="1">
      <protection hidden="1"/>
    </xf>
    <xf numFmtId="0" fontId="18" fillId="0" borderId="0" xfId="2" applyFont="1" applyProtection="1">
      <protection hidden="1"/>
    </xf>
    <xf numFmtId="164" fontId="22" fillId="2" borderId="0" xfId="2" applyNumberFormat="1" applyFont="1" applyFill="1" applyBorder="1" applyAlignment="1" applyProtection="1">
      <alignment wrapText="1"/>
      <protection hidden="1"/>
    </xf>
    <xf numFmtId="164" fontId="19" fillId="2" borderId="12" xfId="2" applyNumberFormat="1" applyFont="1" applyFill="1" applyBorder="1" applyAlignment="1" applyProtection="1">
      <protection hidden="1"/>
    </xf>
    <xf numFmtId="49" fontId="21" fillId="0" borderId="13" xfId="0" applyNumberFormat="1" applyFont="1" applyBorder="1" applyAlignment="1">
      <alignment horizontal="right" wrapText="1"/>
    </xf>
    <xf numFmtId="49" fontId="21" fillId="0" borderId="19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wrapText="1"/>
    </xf>
    <xf numFmtId="164" fontId="14" fillId="0" borderId="19" xfId="0" applyNumberFormat="1" applyFont="1" applyBorder="1" applyAlignment="1">
      <alignment wrapText="1"/>
    </xf>
    <xf numFmtId="167" fontId="21" fillId="0" borderId="13" xfId="0" applyNumberFormat="1" applyFont="1" applyBorder="1" applyAlignment="1">
      <alignment horizontal="right" wrapText="1"/>
    </xf>
    <xf numFmtId="164" fontId="12" fillId="0" borderId="0" xfId="0" applyNumberFormat="1" applyFont="1" applyBorder="1" applyAlignment="1">
      <alignment wrapText="1"/>
    </xf>
    <xf numFmtId="165" fontId="19" fillId="2" borderId="20" xfId="2" applyNumberFormat="1" applyFont="1" applyFill="1" applyBorder="1" applyAlignment="1" applyProtection="1">
      <protection hidden="1"/>
    </xf>
    <xf numFmtId="166" fontId="19" fillId="2" borderId="20" xfId="2" applyNumberFormat="1" applyFont="1" applyFill="1" applyBorder="1" applyAlignment="1" applyProtection="1">
      <alignment horizontal="right"/>
      <protection hidden="1"/>
    </xf>
    <xf numFmtId="164" fontId="19" fillId="2" borderId="20" xfId="2" applyNumberFormat="1" applyFont="1" applyFill="1" applyBorder="1" applyAlignment="1" applyProtection="1">
      <protection hidden="1"/>
    </xf>
    <xf numFmtId="167" fontId="19" fillId="2" borderId="22" xfId="2" applyNumberFormat="1" applyFont="1" applyFill="1" applyBorder="1" applyAlignment="1" applyProtection="1">
      <protection hidden="1"/>
    </xf>
    <xf numFmtId="167" fontId="19" fillId="2" borderId="21" xfId="2" applyNumberFormat="1" applyFont="1" applyFill="1" applyBorder="1" applyAlignment="1" applyProtection="1">
      <protection hidden="1"/>
    </xf>
    <xf numFmtId="167" fontId="19" fillId="2" borderId="20" xfId="2" applyNumberFormat="1" applyFont="1" applyFill="1" applyBorder="1" applyAlignment="1" applyProtection="1">
      <protection hidden="1"/>
    </xf>
    <xf numFmtId="0" fontId="13" fillId="2" borderId="0" xfId="2" applyNumberFormat="1" applyFont="1" applyFill="1" applyBorder="1" applyAlignment="1" applyProtection="1">
      <protection hidden="1"/>
    </xf>
    <xf numFmtId="164" fontId="17" fillId="2" borderId="14" xfId="2" applyNumberFormat="1" applyFont="1" applyFill="1" applyBorder="1" applyAlignment="1" applyProtection="1">
      <alignment wrapText="1"/>
      <protection hidden="1"/>
    </xf>
    <xf numFmtId="0" fontId="24" fillId="2" borderId="10" xfId="2" applyFont="1" applyFill="1" applyBorder="1" applyProtection="1">
      <protection hidden="1"/>
    </xf>
    <xf numFmtId="164" fontId="17" fillId="2" borderId="13" xfId="2" applyNumberFormat="1" applyFont="1" applyFill="1" applyBorder="1" applyAlignment="1" applyProtection="1">
      <protection hidden="1"/>
    </xf>
    <xf numFmtId="0" fontId="24" fillId="2" borderId="5" xfId="2" applyNumberFormat="1" applyFont="1" applyFill="1" applyBorder="1" applyAlignment="1" applyProtection="1">
      <protection hidden="1"/>
    </xf>
    <xf numFmtId="0" fontId="23" fillId="0" borderId="0" xfId="2" applyFont="1" applyProtection="1">
      <protection hidden="1"/>
    </xf>
    <xf numFmtId="0" fontId="24" fillId="0" borderId="0" xfId="2" applyFont="1"/>
    <xf numFmtId="164" fontId="24" fillId="2" borderId="14" xfId="2" applyNumberFormat="1" applyFont="1" applyFill="1" applyBorder="1" applyAlignment="1" applyProtection="1">
      <alignment wrapText="1"/>
      <protection hidden="1"/>
    </xf>
    <xf numFmtId="165" fontId="17" fillId="2" borderId="15" xfId="2" applyNumberFormat="1" applyFont="1" applyFill="1" applyBorder="1" applyAlignment="1" applyProtection="1">
      <protection hidden="1"/>
    </xf>
    <xf numFmtId="166" fontId="17" fillId="2" borderId="15" xfId="2" applyNumberFormat="1" applyFont="1" applyFill="1" applyBorder="1" applyAlignment="1" applyProtection="1">
      <alignment horizontal="right"/>
      <protection hidden="1"/>
    </xf>
    <xf numFmtId="164" fontId="17" fillId="2" borderId="15" xfId="2" applyNumberFormat="1" applyFont="1" applyFill="1" applyBorder="1" applyAlignment="1" applyProtection="1">
      <protection hidden="1"/>
    </xf>
    <xf numFmtId="167" fontId="17" fillId="2" borderId="16" xfId="2" applyNumberFormat="1" applyFont="1" applyFill="1" applyBorder="1" applyAlignment="1" applyProtection="1">
      <protection hidden="1"/>
    </xf>
    <xf numFmtId="167" fontId="17" fillId="2" borderId="17" xfId="2" applyNumberFormat="1" applyFont="1" applyFill="1" applyBorder="1" applyAlignment="1" applyProtection="1">
      <protection hidden="1"/>
    </xf>
    <xf numFmtId="167" fontId="17" fillId="2" borderId="15" xfId="2" applyNumberFormat="1" applyFont="1" applyFill="1" applyBorder="1" applyAlignment="1" applyProtection="1">
      <protection hidden="1"/>
    </xf>
    <xf numFmtId="0" fontId="24" fillId="2" borderId="0" xfId="2" applyNumberFormat="1" applyFont="1" applyFill="1" applyBorder="1" applyAlignment="1" applyProtection="1">
      <protection hidden="1"/>
    </xf>
    <xf numFmtId="0" fontId="17" fillId="2" borderId="0" xfId="2" applyNumberFormat="1" applyFont="1" applyFill="1" applyBorder="1" applyAlignment="1" applyProtection="1">
      <protection hidden="1"/>
    </xf>
    <xf numFmtId="165" fontId="6" fillId="2" borderId="15" xfId="2" applyNumberFormat="1" applyFont="1" applyFill="1" applyBorder="1" applyAlignment="1" applyProtection="1">
      <protection hidden="1"/>
    </xf>
    <xf numFmtId="166" fontId="6" fillId="2" borderId="15" xfId="2" applyNumberFormat="1" applyFont="1" applyFill="1" applyBorder="1" applyAlignment="1" applyProtection="1">
      <alignment horizontal="right"/>
      <protection hidden="1"/>
    </xf>
    <xf numFmtId="164" fontId="6" fillId="2" borderId="15" xfId="2" applyNumberFormat="1" applyFont="1" applyFill="1" applyBorder="1" applyAlignment="1" applyProtection="1">
      <protection hidden="1"/>
    </xf>
    <xf numFmtId="167" fontId="6" fillId="2" borderId="16" xfId="2" applyNumberFormat="1" applyFont="1" applyFill="1" applyBorder="1" applyAlignment="1" applyProtection="1">
      <protection hidden="1"/>
    </xf>
    <xf numFmtId="167" fontId="6" fillId="2" borderId="17" xfId="2" applyNumberFormat="1" applyFont="1" applyFill="1" applyBorder="1" applyAlignment="1" applyProtection="1">
      <protection hidden="1"/>
    </xf>
    <xf numFmtId="167" fontId="6" fillId="2" borderId="15" xfId="2" applyNumberFormat="1" applyFont="1" applyFill="1" applyBorder="1" applyAlignment="1" applyProtection="1">
      <protection hidden="1"/>
    </xf>
    <xf numFmtId="0" fontId="6" fillId="2" borderId="0" xfId="2" applyNumberFormat="1" applyFont="1" applyFill="1" applyBorder="1" applyAlignment="1" applyProtection="1">
      <protection hidden="1"/>
    </xf>
    <xf numFmtId="164" fontId="25" fillId="2" borderId="18" xfId="2" applyNumberFormat="1" applyFont="1" applyFill="1" applyBorder="1" applyAlignment="1" applyProtection="1">
      <alignment wrapText="1"/>
      <protection hidden="1"/>
    </xf>
    <xf numFmtId="164" fontId="25" fillId="2" borderId="13" xfId="2" applyNumberFormat="1" applyFont="1" applyFill="1" applyBorder="1" applyAlignment="1" applyProtection="1">
      <protection hidden="1"/>
    </xf>
    <xf numFmtId="165" fontId="25" fillId="2" borderId="15" xfId="2" applyNumberFormat="1" applyFont="1" applyFill="1" applyBorder="1" applyAlignment="1" applyProtection="1">
      <protection hidden="1"/>
    </xf>
    <xf numFmtId="166" fontId="25" fillId="2" borderId="15" xfId="2" applyNumberFormat="1" applyFont="1" applyFill="1" applyBorder="1" applyAlignment="1" applyProtection="1">
      <alignment horizontal="right"/>
      <protection hidden="1"/>
    </xf>
    <xf numFmtId="164" fontId="25" fillId="2" borderId="15" xfId="2" applyNumberFormat="1" applyFont="1" applyFill="1" applyBorder="1" applyAlignment="1" applyProtection="1">
      <protection hidden="1"/>
    </xf>
    <xf numFmtId="167" fontId="25" fillId="2" borderId="0" xfId="2" applyNumberFormat="1" applyFont="1" applyFill="1" applyBorder="1" applyAlignment="1" applyProtection="1">
      <protection hidden="1"/>
    </xf>
    <xf numFmtId="167" fontId="25" fillId="2" borderId="15" xfId="2" applyNumberFormat="1" applyFont="1" applyFill="1" applyBorder="1" applyAlignment="1" applyProtection="1">
      <protection hidden="1"/>
    </xf>
    <xf numFmtId="167" fontId="25" fillId="2" borderId="17" xfId="2" applyNumberFormat="1" applyFont="1" applyFill="1" applyBorder="1" applyAlignment="1" applyProtection="1">
      <protection hidden="1"/>
    </xf>
    <xf numFmtId="0" fontId="2" fillId="2" borderId="7" xfId="2" applyNumberFormat="1" applyFont="1" applyFill="1" applyBorder="1" applyAlignment="1" applyProtection="1">
      <alignment horizontal="center" vertical="top"/>
      <protection hidden="1"/>
    </xf>
    <xf numFmtId="0" fontId="2" fillId="2" borderId="4" xfId="2" applyNumberFormat="1" applyFont="1" applyFill="1" applyBorder="1" applyAlignment="1" applyProtection="1">
      <alignment horizontal="center"/>
      <protection hidden="1"/>
    </xf>
    <xf numFmtId="166" fontId="10" fillId="2" borderId="15" xfId="2" applyNumberFormat="1" applyFont="1" applyFill="1" applyBorder="1" applyAlignment="1" applyProtection="1">
      <alignment horizontal="right"/>
      <protection hidden="1"/>
    </xf>
    <xf numFmtId="167" fontId="3" fillId="2" borderId="0" xfId="2" applyNumberFormat="1" applyFont="1" applyFill="1" applyBorder="1" applyAlignment="1" applyProtection="1">
      <protection hidden="1"/>
    </xf>
    <xf numFmtId="0" fontId="3" fillId="0" borderId="18" xfId="0" applyFont="1" applyBorder="1" applyAlignment="1">
      <alignment wrapText="1"/>
    </xf>
    <xf numFmtId="166" fontId="10" fillId="2" borderId="11" xfId="2" applyNumberFormat="1" applyFont="1" applyFill="1" applyBorder="1" applyAlignment="1" applyProtection="1">
      <alignment horizontal="right"/>
      <protection hidden="1"/>
    </xf>
    <xf numFmtId="164" fontId="21" fillId="0" borderId="14" xfId="0" applyNumberFormat="1" applyFont="1" applyBorder="1" applyAlignment="1">
      <alignment wrapText="1"/>
    </xf>
    <xf numFmtId="0" fontId="21" fillId="0" borderId="18" xfId="0" applyFont="1" applyBorder="1" applyAlignment="1">
      <alignment wrapText="1"/>
    </xf>
    <xf numFmtId="164" fontId="11" fillId="0" borderId="20" xfId="0" applyNumberFormat="1" applyFont="1" applyBorder="1" applyAlignment="1">
      <alignment horizontal="right" wrapText="1"/>
    </xf>
    <xf numFmtId="164" fontId="3" fillId="2" borderId="12" xfId="2" applyNumberFormat="1" applyFont="1" applyFill="1" applyBorder="1" applyAlignment="1" applyProtection="1">
      <alignment wrapText="1"/>
      <protection hidden="1"/>
    </xf>
    <xf numFmtId="164" fontId="10" fillId="2" borderId="12" xfId="2" applyNumberFormat="1" applyFont="1" applyFill="1" applyBorder="1" applyAlignment="1" applyProtection="1">
      <protection hidden="1"/>
    </xf>
    <xf numFmtId="0" fontId="15" fillId="0" borderId="18" xfId="0" applyFont="1" applyBorder="1" applyAlignment="1">
      <alignment wrapText="1"/>
    </xf>
    <xf numFmtId="164" fontId="10" fillId="2" borderId="14" xfId="2" applyNumberFormat="1" applyFont="1" applyFill="1" applyBorder="1" applyAlignment="1" applyProtection="1">
      <alignment wrapText="1"/>
      <protection hidden="1"/>
    </xf>
    <xf numFmtId="0" fontId="18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165" fontId="10" fillId="2" borderId="11" xfId="2" applyNumberFormat="1" applyFont="1" applyFill="1" applyBorder="1" applyAlignment="1" applyProtection="1">
      <protection hidden="1"/>
    </xf>
    <xf numFmtId="164" fontId="10" fillId="2" borderId="11" xfId="2" applyNumberFormat="1" applyFont="1" applyFill="1" applyBorder="1" applyAlignment="1" applyProtection="1">
      <protection hidden="1"/>
    </xf>
    <xf numFmtId="167" fontId="10" fillId="2" borderId="12" xfId="2" applyNumberFormat="1" applyFont="1" applyFill="1" applyBorder="1" applyAlignment="1" applyProtection="1">
      <protection hidden="1"/>
    </xf>
    <xf numFmtId="167" fontId="10" fillId="2" borderId="13" xfId="2" applyNumberFormat="1" applyFont="1" applyFill="1" applyBorder="1" applyAlignment="1" applyProtection="1">
      <protection hidden="1"/>
    </xf>
    <xf numFmtId="167" fontId="10" fillId="2" borderId="11" xfId="2" applyNumberFormat="1" applyFont="1" applyFill="1" applyBorder="1" applyAlignment="1" applyProtection="1">
      <protection hidden="1"/>
    </xf>
    <xf numFmtId="0" fontId="10" fillId="2" borderId="5" xfId="2" applyNumberFormat="1" applyFont="1" applyFill="1" applyBorder="1" applyAlignment="1" applyProtection="1">
      <protection hidden="1"/>
    </xf>
    <xf numFmtId="0" fontId="16" fillId="2" borderId="10" xfId="2" applyFont="1" applyFill="1" applyBorder="1" applyProtection="1">
      <protection hidden="1"/>
    </xf>
    <xf numFmtId="0" fontId="16" fillId="2" borderId="5" xfId="2" applyNumberFormat="1" applyFont="1" applyFill="1" applyBorder="1" applyAlignment="1" applyProtection="1">
      <protection hidden="1"/>
    </xf>
    <xf numFmtId="0" fontId="16" fillId="0" borderId="0" xfId="2" applyFont="1"/>
    <xf numFmtId="164" fontId="16" fillId="2" borderId="14" xfId="2" applyNumberFormat="1" applyFont="1" applyFill="1" applyBorder="1" applyAlignment="1" applyProtection="1">
      <alignment wrapText="1"/>
      <protection hidden="1"/>
    </xf>
    <xf numFmtId="165" fontId="16" fillId="2" borderId="11" xfId="2" applyNumberFormat="1" applyFont="1" applyFill="1" applyBorder="1" applyAlignment="1" applyProtection="1">
      <protection hidden="1"/>
    </xf>
    <xf numFmtId="166" fontId="16" fillId="2" borderId="11" xfId="2" applyNumberFormat="1" applyFont="1" applyFill="1" applyBorder="1" applyAlignment="1" applyProtection="1">
      <alignment horizontal="right"/>
      <protection hidden="1"/>
    </xf>
    <xf numFmtId="164" fontId="16" fillId="2" borderId="11" xfId="2" applyNumberFormat="1" applyFont="1" applyFill="1" applyBorder="1" applyAlignment="1" applyProtection="1">
      <protection hidden="1"/>
    </xf>
    <xf numFmtId="167" fontId="16" fillId="2" borderId="12" xfId="2" applyNumberFormat="1" applyFont="1" applyFill="1" applyBorder="1" applyAlignment="1" applyProtection="1">
      <protection hidden="1"/>
    </xf>
    <xf numFmtId="167" fontId="16" fillId="2" borderId="11" xfId="2" applyNumberFormat="1" applyFont="1" applyFill="1" applyBorder="1" applyAlignment="1" applyProtection="1">
      <protection hidden="1"/>
    </xf>
    <xf numFmtId="164" fontId="19" fillId="2" borderId="18" xfId="2" applyNumberFormat="1" applyFont="1" applyFill="1" applyBorder="1" applyAlignment="1" applyProtection="1">
      <alignment wrapText="1"/>
      <protection hidden="1"/>
    </xf>
    <xf numFmtId="0" fontId="2" fillId="2" borderId="8" xfId="2" applyNumberFormat="1" applyFont="1" applyFill="1" applyBorder="1" applyAlignment="1" applyProtection="1">
      <alignment wrapText="1"/>
      <protection hidden="1"/>
    </xf>
    <xf numFmtId="0" fontId="26" fillId="0" borderId="18" xfId="0" applyFont="1" applyBorder="1" applyAlignment="1">
      <alignment wrapText="1"/>
    </xf>
    <xf numFmtId="164" fontId="27" fillId="2" borderId="11" xfId="2" applyNumberFormat="1" applyFont="1" applyFill="1" applyBorder="1" applyAlignment="1" applyProtection="1">
      <protection hidden="1"/>
    </xf>
    <xf numFmtId="167" fontId="27" fillId="2" borderId="12" xfId="2" applyNumberFormat="1" applyFont="1" applyFill="1" applyBorder="1" applyAlignment="1" applyProtection="1">
      <protection hidden="1"/>
    </xf>
    <xf numFmtId="167" fontId="27" fillId="2" borderId="13" xfId="2" applyNumberFormat="1" applyFont="1" applyFill="1" applyBorder="1" applyAlignment="1" applyProtection="1">
      <protection hidden="1"/>
    </xf>
    <xf numFmtId="167" fontId="27" fillId="2" borderId="11" xfId="2" applyNumberFormat="1" applyFont="1" applyFill="1" applyBorder="1" applyAlignment="1" applyProtection="1">
      <protection hidden="1"/>
    </xf>
    <xf numFmtId="0" fontId="1" fillId="0" borderId="10" xfId="2" applyFill="1" applyBorder="1" applyProtection="1">
      <protection hidden="1"/>
    </xf>
    <xf numFmtId="164" fontId="13" fillId="0" borderId="13" xfId="2" applyNumberFormat="1" applyFont="1" applyFill="1" applyBorder="1" applyAlignment="1" applyProtection="1">
      <protection hidden="1"/>
    </xf>
    <xf numFmtId="165" fontId="13" fillId="0" borderId="15" xfId="2" applyNumberFormat="1" applyFont="1" applyFill="1" applyBorder="1" applyAlignment="1" applyProtection="1">
      <protection hidden="1"/>
    </xf>
    <xf numFmtId="166" fontId="13" fillId="0" borderId="15" xfId="2" applyNumberFormat="1" applyFont="1" applyFill="1" applyBorder="1" applyAlignment="1" applyProtection="1">
      <alignment horizontal="right"/>
      <protection hidden="1"/>
    </xf>
    <xf numFmtId="164" fontId="13" fillId="0" borderId="15" xfId="2" applyNumberFormat="1" applyFont="1" applyFill="1" applyBorder="1" applyAlignment="1" applyProtection="1">
      <protection hidden="1"/>
    </xf>
    <xf numFmtId="167" fontId="13" fillId="0" borderId="16" xfId="2" applyNumberFormat="1" applyFont="1" applyFill="1" applyBorder="1" applyAlignment="1" applyProtection="1">
      <protection hidden="1"/>
    </xf>
    <xf numFmtId="167" fontId="13" fillId="0" borderId="17" xfId="2" applyNumberFormat="1" applyFont="1" applyFill="1" applyBorder="1" applyAlignment="1" applyProtection="1">
      <protection hidden="1"/>
    </xf>
    <xf numFmtId="167" fontId="13" fillId="0" borderId="15" xfId="2" applyNumberFormat="1" applyFont="1" applyFill="1" applyBorder="1" applyAlignment="1" applyProtection="1">
      <protection hidden="1"/>
    </xf>
    <xf numFmtId="0" fontId="3" fillId="0" borderId="0" xfId="2" applyNumberFormat="1" applyFont="1" applyFill="1" applyBorder="1" applyAlignment="1" applyProtection="1">
      <protection hidden="1"/>
    </xf>
    <xf numFmtId="0" fontId="4" fillId="0" borderId="0" xfId="2" applyFont="1" applyFill="1" applyProtection="1">
      <protection hidden="1"/>
    </xf>
    <xf numFmtId="0" fontId="1" fillId="0" borderId="0" xfId="2" applyFill="1"/>
    <xf numFmtId="0" fontId="1" fillId="2" borderId="0" xfId="2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164" fontId="17" fillId="2" borderId="23" xfId="2" applyNumberFormat="1" applyFont="1" applyFill="1" applyBorder="1" applyAlignment="1" applyProtection="1">
      <alignment wrapText="1"/>
      <protection hidden="1"/>
    </xf>
    <xf numFmtId="164" fontId="17" fillId="2" borderId="24" xfId="2" applyNumberFormat="1" applyFont="1" applyFill="1" applyBorder="1" applyAlignment="1" applyProtection="1">
      <alignment wrapText="1"/>
      <protection hidden="1"/>
    </xf>
    <xf numFmtId="164" fontId="17" fillId="2" borderId="16" xfId="2" applyNumberFormat="1" applyFont="1" applyFill="1" applyBorder="1" applyAlignment="1" applyProtection="1">
      <alignment wrapText="1"/>
      <protection hidden="1"/>
    </xf>
    <xf numFmtId="164" fontId="19" fillId="2" borderId="25" xfId="2" applyNumberFormat="1" applyFont="1" applyFill="1" applyBorder="1" applyAlignment="1" applyProtection="1">
      <alignment wrapText="1"/>
      <protection hidden="1"/>
    </xf>
    <xf numFmtId="164" fontId="19" fillId="2" borderId="26" xfId="2" applyNumberFormat="1" applyFont="1" applyFill="1" applyBorder="1" applyAlignment="1" applyProtection="1">
      <alignment wrapText="1"/>
      <protection hidden="1"/>
    </xf>
    <xf numFmtId="0" fontId="1" fillId="2" borderId="0" xfId="2" applyNumberFormat="1" applyFont="1" applyFill="1" applyAlignment="1" applyProtection="1">
      <alignment horizontal="right"/>
      <protection hidden="1"/>
    </xf>
    <xf numFmtId="164" fontId="21" fillId="0" borderId="14" xfId="0" applyNumberFormat="1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164" fontId="3" fillId="2" borderId="14" xfId="2" applyNumberFormat="1" applyFont="1" applyFill="1" applyBorder="1" applyAlignment="1" applyProtection="1">
      <alignment wrapText="1"/>
      <protection hidden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8" fillId="2" borderId="0" xfId="2" applyNumberFormat="1" applyFont="1" applyFill="1" applyAlignment="1" applyProtection="1">
      <alignment horizontal="right"/>
      <protection hidden="1"/>
    </xf>
    <xf numFmtId="0" fontId="1" fillId="0" borderId="0" xfId="2" applyAlignment="1"/>
    <xf numFmtId="0" fontId="0" fillId="0" borderId="0" xfId="0" applyAlignment="1"/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28" xfId="2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2" fillId="2" borderId="11" xfId="2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/>
    <xf numFmtId="0" fontId="0" fillId="0" borderId="12" xfId="0" applyBorder="1" applyAlignment="1"/>
    <xf numFmtId="0" fontId="18" fillId="0" borderId="11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64" fontId="17" fillId="2" borderId="27" xfId="2" applyNumberFormat="1" applyFont="1" applyFill="1" applyBorder="1" applyAlignment="1" applyProtection="1">
      <alignment wrapText="1"/>
      <protection hidden="1"/>
    </xf>
    <xf numFmtId="164" fontId="17" fillId="2" borderId="14" xfId="2" applyNumberFormat="1" applyFont="1" applyFill="1" applyBorder="1" applyAlignment="1" applyProtection="1">
      <alignment wrapText="1"/>
      <protection hidden="1"/>
    </xf>
    <xf numFmtId="164" fontId="10" fillId="2" borderId="27" xfId="2" applyNumberFormat="1" applyFont="1" applyFill="1" applyBorder="1" applyAlignment="1" applyProtection="1">
      <alignment wrapText="1"/>
      <protection hidden="1"/>
    </xf>
    <xf numFmtId="164" fontId="13" fillId="2" borderId="27" xfId="2" applyNumberFormat="1" applyFont="1" applyFill="1" applyBorder="1" applyAlignment="1" applyProtection="1">
      <alignment wrapText="1"/>
      <protection hidden="1"/>
    </xf>
    <xf numFmtId="164" fontId="13" fillId="2" borderId="14" xfId="2" applyNumberFormat="1" applyFont="1" applyFill="1" applyBorder="1" applyAlignment="1" applyProtection="1">
      <alignment wrapText="1"/>
      <protection hidden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3" fillId="0" borderId="14" xfId="2" applyFont="1" applyBorder="1" applyAlignment="1">
      <alignment wrapText="1"/>
    </xf>
    <xf numFmtId="0" fontId="13" fillId="0" borderId="14" xfId="2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4" xfId="2" applyFont="1" applyBorder="1" applyAlignment="1">
      <alignment wrapText="1"/>
    </xf>
    <xf numFmtId="164" fontId="10" fillId="2" borderId="14" xfId="2" applyNumberFormat="1" applyFont="1" applyFill="1" applyBorder="1" applyAlignment="1" applyProtection="1">
      <alignment wrapText="1"/>
      <protection hidden="1"/>
    </xf>
    <xf numFmtId="0" fontId="15" fillId="0" borderId="18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6" fillId="2" borderId="14" xfId="2" applyNumberFormat="1" applyFont="1" applyFill="1" applyBorder="1" applyAlignment="1" applyProtection="1">
      <alignment wrapText="1"/>
      <protection hidden="1"/>
    </xf>
    <xf numFmtId="164" fontId="19" fillId="2" borderId="14" xfId="2" applyNumberFormat="1" applyFont="1" applyFill="1" applyBorder="1" applyAlignment="1" applyProtection="1">
      <alignment wrapText="1"/>
      <protection hidden="1"/>
    </xf>
    <xf numFmtId="0" fontId="14" fillId="0" borderId="18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164" fontId="3" fillId="2" borderId="27" xfId="2" applyNumberFormat="1" applyFont="1" applyFill="1" applyBorder="1" applyAlignment="1" applyProtection="1">
      <alignment wrapText="1"/>
      <protection hidden="1"/>
    </xf>
    <xf numFmtId="164" fontId="6" fillId="2" borderId="27" xfId="2" applyNumberFormat="1" applyFont="1" applyFill="1" applyBorder="1" applyAlignment="1" applyProtection="1">
      <alignment wrapText="1"/>
      <protection hidden="1"/>
    </xf>
    <xf numFmtId="0" fontId="12" fillId="0" borderId="18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6" fillId="3" borderId="27" xfId="1" applyNumberFormat="1" applyFont="1" applyFill="1" applyBorder="1" applyAlignment="1" applyProtection="1">
      <alignment wrapText="1"/>
      <protection hidden="1"/>
    </xf>
    <xf numFmtId="0" fontId="6" fillId="3" borderId="13" xfId="1" applyNumberFormat="1" applyFont="1" applyFill="1" applyBorder="1" applyAlignment="1" applyProtection="1">
      <alignment wrapText="1"/>
      <protection hidden="1"/>
    </xf>
    <xf numFmtId="0" fontId="19" fillId="0" borderId="14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164" fontId="10" fillId="2" borderId="5" xfId="2" applyNumberFormat="1" applyFont="1" applyFill="1" applyBorder="1" applyAlignment="1" applyProtection="1">
      <alignment wrapText="1"/>
      <protection hidden="1"/>
    </xf>
    <xf numFmtId="0" fontId="12" fillId="0" borderId="0" xfId="0" applyFont="1" applyAlignment="1"/>
    <xf numFmtId="0" fontId="12" fillId="0" borderId="6" xfId="0" applyFont="1" applyBorder="1" applyAlignment="1"/>
    <xf numFmtId="164" fontId="3" fillId="2" borderId="5" xfId="2" applyNumberFormat="1" applyFont="1" applyFill="1" applyBorder="1" applyAlignment="1" applyProtection="1">
      <alignment wrapText="1"/>
      <protection hidden="1"/>
    </xf>
    <xf numFmtId="0" fontId="0" fillId="0" borderId="0" xfId="0" applyFont="1" applyAlignment="1"/>
    <xf numFmtId="0" fontId="0" fillId="0" borderId="6" xfId="0" applyFont="1" applyBorder="1" applyAlignment="1"/>
    <xf numFmtId="49" fontId="6" fillId="2" borderId="26" xfId="2" applyNumberFormat="1" applyFont="1" applyFill="1" applyBorder="1" applyAlignment="1" applyProtection="1">
      <alignment wrapText="1"/>
      <protection hidden="1"/>
    </xf>
    <xf numFmtId="0" fontId="0" fillId="0" borderId="19" xfId="0" applyBorder="1" applyAlignment="1">
      <alignment wrapText="1"/>
    </xf>
    <xf numFmtId="0" fontId="11" fillId="0" borderId="18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_Tmp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177165</xdr:colOff>
      <xdr:row>2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8273415" y="32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13</xdr:col>
      <xdr:colOff>175260</xdr:colOff>
      <xdr:row>0</xdr:row>
      <xdr:rowOff>0</xdr:rowOff>
    </xdr:from>
    <xdr:to>
      <xdr:col>20</xdr:col>
      <xdr:colOff>737356</xdr:colOff>
      <xdr:row>8</xdr:row>
      <xdr:rowOff>160020</xdr:rowOff>
    </xdr:to>
    <xdr:sp macro="" textlink="">
      <xdr:nvSpPr>
        <xdr:cNvPr id="1122" name="TextBox 2"/>
        <xdr:cNvSpPr txBox="1">
          <a:spLocks noChangeArrowheads="1"/>
        </xdr:cNvSpPr>
      </xdr:nvSpPr>
      <xdr:spPr bwMode="auto">
        <a:xfrm>
          <a:off x="5577840" y="0"/>
          <a:ext cx="290322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 к решению Совета депутатов  МО </a:t>
          </a:r>
          <a:r>
            <a:rPr lang="ru-RU" sz="1200" b="0" i="0">
              <a:latin typeface="Times New Roman" pitchFamily="18" charset="0"/>
              <a:ea typeface="+mn-ea"/>
              <a:cs typeface="Times New Roman" pitchFamily="18" charset="0"/>
            </a:rPr>
            <a:t>Деминский сельсовет </a:t>
          </a:r>
          <a:r>
            <a:rPr lang="ru-RU" sz="1100" b="0" i="0" strike="noStrike">
              <a:solidFill>
                <a:srgbClr val="000000"/>
              </a:solidFill>
              <a:latin typeface="Calibri"/>
            </a:rPr>
            <a:t> от _27.12.2021____ № </a:t>
          </a:r>
          <a:r>
            <a:rPr lang="ru-RU" sz="1100" b="0" i="0" strike="noStrike" baseline="0">
              <a:solidFill>
                <a:srgbClr val="000000"/>
              </a:solidFill>
              <a:latin typeface="Calibri"/>
            </a:rPr>
            <a:t> 55</a:t>
          </a:r>
          <a:r>
            <a:rPr lang="ru-RU" sz="1100" b="0" i="0" strike="noStrike">
              <a:solidFill>
                <a:srgbClr val="000000"/>
              </a:solidFill>
              <a:latin typeface="Calibri"/>
            </a:rPr>
            <a:t> «О   бюджета</a:t>
          </a:r>
          <a:r>
            <a:rPr lang="ru-RU" sz="1100" b="0" i="0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Calibri"/>
            </a:rPr>
            <a:t> муниципального образования Деминский сельсовет на 2022 год и плановый период 2023-2024 гг.»   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tabSelected="1" view="pageBreakPreview" zoomScaleSheetLayoutView="100" workbookViewId="0">
      <selection activeCell="M66" sqref="M66"/>
    </sheetView>
  </sheetViews>
  <sheetFormatPr defaultRowHeight="12.75" x14ac:dyDescent="0.2"/>
  <cols>
    <col min="1" max="1" width="5.7109375" style="2" customWidth="1"/>
    <col min="2" max="2" width="0.28515625" style="2" customWidth="1"/>
    <col min="3" max="3" width="2" style="2" hidden="1" customWidth="1"/>
    <col min="4" max="4" width="0.7109375" style="2" hidden="1" customWidth="1"/>
    <col min="5" max="5" width="0.5703125" style="2" hidden="1" customWidth="1"/>
    <col min="6" max="7" width="0.7109375" style="2" hidden="1" customWidth="1"/>
    <col min="8" max="8" width="0.5703125" style="2" hidden="1" customWidth="1"/>
    <col min="9" max="9" width="45.5703125" style="2" customWidth="1"/>
    <col min="10" max="10" width="9.140625" style="2" customWidth="1"/>
    <col min="11" max="11" width="6.42578125" style="2" customWidth="1"/>
    <col min="12" max="12" width="7" style="2" customWidth="1"/>
    <col min="13" max="13" width="10" style="128" customWidth="1"/>
    <col min="14" max="14" width="7.42578125" style="2" customWidth="1"/>
    <col min="15" max="18" width="0" style="2" hidden="1" customWidth="1"/>
    <col min="19" max="20" width="13.140625" style="148" bestFit="1" customWidth="1"/>
    <col min="21" max="21" width="14" style="148" customWidth="1"/>
    <col min="22" max="22" width="8.140625" style="2" customWidth="1"/>
    <col min="23" max="23" width="0.7109375" style="2" hidden="1" customWidth="1"/>
    <col min="24" max="16384" width="9.140625" style="2"/>
  </cols>
  <sheetData>
    <row r="1" spans="1:91" ht="12.75" customHeight="1" x14ac:dyDescent="0.2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91" ht="12.75" customHeight="1" x14ac:dyDescent="0.2">
      <c r="A2" s="268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55"/>
      <c r="W2" s="132"/>
    </row>
    <row r="3" spans="1:91" ht="12.75" customHeight="1" x14ac:dyDescent="0.2">
      <c r="A3" s="261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91" ht="12.75" customHeight="1" x14ac:dyDescent="0.2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131"/>
    </row>
    <row r="5" spans="1:91" ht="10.5" customHeight="1" x14ac:dyDescent="0.2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131"/>
    </row>
    <row r="6" spans="1:91" ht="12.75" customHeight="1" x14ac:dyDescent="0.2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131"/>
    </row>
    <row r="7" spans="1:91" ht="17.45" customHeight="1" x14ac:dyDescent="0.2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1"/>
    </row>
    <row r="8" spans="1:91" ht="12.75" customHeight="1" x14ac:dyDescent="0.2">
      <c r="A8" s="37"/>
      <c r="B8" s="37"/>
      <c r="C8" s="37"/>
      <c r="D8" s="37"/>
      <c r="E8" s="37"/>
      <c r="F8" s="37"/>
      <c r="G8" s="37"/>
      <c r="H8" s="37"/>
      <c r="I8" s="271" t="s">
        <v>91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1"/>
    </row>
    <row r="9" spans="1:91" ht="21.75" customHeight="1" x14ac:dyDescent="0.2">
      <c r="A9" s="37"/>
      <c r="B9" s="37"/>
      <c r="C9" s="37"/>
      <c r="D9" s="37"/>
      <c r="E9" s="37"/>
      <c r="F9" s="37"/>
      <c r="G9" s="37"/>
      <c r="H9" s="37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1"/>
    </row>
    <row r="10" spans="1:91" s="39" customFormat="1" ht="13.5" customHeight="1" thickBot="1" x14ac:dyDescent="0.25">
      <c r="A10" s="3"/>
      <c r="B10" s="3"/>
      <c r="C10" s="3"/>
      <c r="D10" s="3"/>
      <c r="E10" s="3"/>
      <c r="F10" s="3"/>
      <c r="G10" s="3"/>
      <c r="H10" s="3"/>
      <c r="I10" s="273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3"/>
      <c r="W10" s="38"/>
    </row>
    <row r="11" spans="1:91" ht="18" customHeight="1" x14ac:dyDescent="0.2">
      <c r="A11" s="4"/>
      <c r="B11" s="5"/>
      <c r="C11" s="6"/>
      <c r="D11" s="6"/>
      <c r="E11" s="6"/>
      <c r="F11" s="6"/>
      <c r="G11" s="6"/>
      <c r="H11" s="6"/>
      <c r="I11" s="7"/>
      <c r="J11" s="6" t="s">
        <v>0</v>
      </c>
      <c r="K11" s="6"/>
      <c r="L11" s="6"/>
      <c r="M11" s="118"/>
      <c r="N11" s="6"/>
      <c r="O11" s="8"/>
      <c r="P11" s="9"/>
      <c r="Q11" s="9"/>
      <c r="R11" s="9"/>
      <c r="S11" s="140"/>
      <c r="T11" s="140"/>
      <c r="U11" s="140"/>
      <c r="V11" s="51"/>
      <c r="W11" s="1"/>
    </row>
    <row r="12" spans="1:91" ht="12.75" customHeight="1" x14ac:dyDescent="0.2">
      <c r="A12" s="4"/>
      <c r="B12" s="10"/>
      <c r="C12" s="11"/>
      <c r="D12" s="11"/>
      <c r="E12" s="11"/>
      <c r="F12" s="11"/>
      <c r="G12" s="11"/>
      <c r="H12" s="11"/>
      <c r="I12" s="11" t="s">
        <v>2</v>
      </c>
      <c r="J12" s="275" t="s">
        <v>1</v>
      </c>
      <c r="K12" s="276"/>
      <c r="L12" s="276"/>
      <c r="M12" s="276"/>
      <c r="N12" s="277"/>
      <c r="O12" s="12"/>
      <c r="P12" s="13"/>
      <c r="Q12" s="13"/>
      <c r="R12" s="13"/>
      <c r="S12" s="149"/>
      <c r="T12" s="149"/>
      <c r="U12" s="141"/>
      <c r="V12" s="51"/>
      <c r="W12" s="1"/>
    </row>
    <row r="13" spans="1:91" ht="24.6" customHeight="1" thickBot="1" x14ac:dyDescent="0.25">
      <c r="A13" s="1"/>
      <c r="B13" s="14"/>
      <c r="C13" s="15" t="s">
        <v>2</v>
      </c>
      <c r="D13" s="15"/>
      <c r="E13" s="15"/>
      <c r="F13" s="15"/>
      <c r="G13" s="15"/>
      <c r="H13" s="15"/>
      <c r="I13" s="15"/>
      <c r="J13" s="237" t="s">
        <v>28</v>
      </c>
      <c r="K13" s="237" t="s">
        <v>3</v>
      </c>
      <c r="L13" s="237" t="s">
        <v>82</v>
      </c>
      <c r="M13" s="237" t="s">
        <v>4</v>
      </c>
      <c r="N13" s="237" t="s">
        <v>5</v>
      </c>
      <c r="O13" s="16" t="s">
        <v>6</v>
      </c>
      <c r="P13" s="16" t="s">
        <v>7</v>
      </c>
      <c r="Q13" s="16" t="s">
        <v>8</v>
      </c>
      <c r="R13" s="16" t="s">
        <v>9</v>
      </c>
      <c r="S13" s="16">
        <v>2022</v>
      </c>
      <c r="T13" s="16">
        <v>2023</v>
      </c>
      <c r="U13" s="206">
        <v>2024</v>
      </c>
      <c r="V13" s="51" t="s">
        <v>10</v>
      </c>
      <c r="W13" s="1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1:91" ht="12.75" customHeight="1" x14ac:dyDescent="0.2">
      <c r="A14" s="1"/>
      <c r="B14" s="5"/>
      <c r="C14" s="6">
        <v>1</v>
      </c>
      <c r="D14" s="6"/>
      <c r="E14" s="6"/>
      <c r="F14" s="6"/>
      <c r="G14" s="6"/>
      <c r="H14" s="6"/>
      <c r="I14" s="6">
        <v>1</v>
      </c>
      <c r="J14" s="17">
        <v>2</v>
      </c>
      <c r="K14" s="17">
        <v>3</v>
      </c>
      <c r="L14" s="17">
        <v>4</v>
      </c>
      <c r="M14" s="17">
        <v>5</v>
      </c>
      <c r="N14" s="17">
        <v>6</v>
      </c>
      <c r="O14" s="17">
        <v>8</v>
      </c>
      <c r="P14" s="17">
        <v>9</v>
      </c>
      <c r="Q14" s="17">
        <v>10</v>
      </c>
      <c r="R14" s="17">
        <v>11</v>
      </c>
      <c r="S14" s="17">
        <v>7</v>
      </c>
      <c r="T14" s="17">
        <v>8</v>
      </c>
      <c r="U14" s="207" t="s">
        <v>46</v>
      </c>
      <c r="V14" s="51" t="s">
        <v>10</v>
      </c>
      <c r="W14" s="1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</row>
    <row r="15" spans="1:91" s="96" customFormat="1" ht="16.5" customHeight="1" x14ac:dyDescent="0.25">
      <c r="A15" s="85"/>
      <c r="B15" s="256" t="s">
        <v>11</v>
      </c>
      <c r="C15" s="257"/>
      <c r="D15" s="257"/>
      <c r="E15" s="257"/>
      <c r="F15" s="257"/>
      <c r="G15" s="257"/>
      <c r="H15" s="257"/>
      <c r="I15" s="258"/>
      <c r="J15" s="86">
        <v>713</v>
      </c>
      <c r="K15" s="87">
        <v>1</v>
      </c>
      <c r="L15" s="87">
        <v>0</v>
      </c>
      <c r="M15" s="119"/>
      <c r="N15" s="88"/>
      <c r="O15" s="89">
        <v>139300</v>
      </c>
      <c r="P15" s="89">
        <v>174000</v>
      </c>
      <c r="Q15" s="89">
        <v>191400</v>
      </c>
      <c r="R15" s="89">
        <v>143300</v>
      </c>
      <c r="S15" s="89">
        <f>SUM(S16+S22+S30)</f>
        <v>2518000</v>
      </c>
      <c r="T15" s="89">
        <f>SUM(T16+T22)</f>
        <v>2513000</v>
      </c>
      <c r="U15" s="142">
        <f>SUM(U16+U22)</f>
        <v>2513000</v>
      </c>
      <c r="V15" s="116" t="s">
        <v>10</v>
      </c>
      <c r="W15" s="90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3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5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</row>
    <row r="16" spans="1:91" s="168" customFormat="1" ht="36.75" customHeight="1" x14ac:dyDescent="0.2">
      <c r="A16" s="160"/>
      <c r="B16" s="262" t="s">
        <v>20</v>
      </c>
      <c r="C16" s="263"/>
      <c r="D16" s="263"/>
      <c r="E16" s="263"/>
      <c r="F16" s="263"/>
      <c r="G16" s="263"/>
      <c r="H16" s="263"/>
      <c r="I16" s="264"/>
      <c r="J16" s="161">
        <v>713</v>
      </c>
      <c r="K16" s="162" t="s">
        <v>16</v>
      </c>
      <c r="L16" s="163" t="s">
        <v>21</v>
      </c>
      <c r="M16" s="164"/>
      <c r="N16" s="165"/>
      <c r="O16" s="166"/>
      <c r="P16" s="166"/>
      <c r="Q16" s="166"/>
      <c r="R16" s="166"/>
      <c r="S16" s="167">
        <f>SUM(S21)</f>
        <v>627000</v>
      </c>
      <c r="T16" s="167">
        <f>SUM(T21)</f>
        <v>627000</v>
      </c>
      <c r="U16" s="167">
        <f>SUM(U21)</f>
        <v>627000</v>
      </c>
    </row>
    <row r="17" spans="1:23" s="168" customFormat="1" ht="36.75" customHeight="1" x14ac:dyDescent="0.2">
      <c r="A17" s="160"/>
      <c r="B17" s="307" t="s">
        <v>69</v>
      </c>
      <c r="C17" s="307"/>
      <c r="D17" s="307"/>
      <c r="E17" s="307"/>
      <c r="F17" s="307"/>
      <c r="G17" s="307"/>
      <c r="H17" s="307"/>
      <c r="I17" s="307"/>
      <c r="J17" s="216">
        <v>713</v>
      </c>
      <c r="K17" s="64" t="s">
        <v>16</v>
      </c>
      <c r="L17" s="65" t="s">
        <v>21</v>
      </c>
      <c r="M17" s="214">
        <v>1700000000</v>
      </c>
      <c r="N17" s="165"/>
      <c r="O17" s="166"/>
      <c r="P17" s="166"/>
      <c r="Q17" s="166"/>
      <c r="R17" s="166"/>
      <c r="S17" s="145">
        <f>SUM(S21)</f>
        <v>627000</v>
      </c>
      <c r="T17" s="145">
        <f>SUM(T21)</f>
        <v>627000</v>
      </c>
      <c r="U17" s="145">
        <f>SUM(U21)</f>
        <v>627000</v>
      </c>
    </row>
    <row r="18" spans="1:23" s="168" customFormat="1" ht="22.5" customHeight="1" x14ac:dyDescent="0.2">
      <c r="A18" s="160"/>
      <c r="B18" s="212"/>
      <c r="C18" s="213"/>
      <c r="D18" s="213"/>
      <c r="E18" s="213"/>
      <c r="F18" s="213"/>
      <c r="G18" s="213"/>
      <c r="H18" s="213"/>
      <c r="I18" s="215" t="s">
        <v>48</v>
      </c>
      <c r="J18" s="216">
        <v>713</v>
      </c>
      <c r="K18" s="64" t="s">
        <v>16</v>
      </c>
      <c r="L18" s="65" t="s">
        <v>21</v>
      </c>
      <c r="M18" s="214">
        <v>1780000000</v>
      </c>
      <c r="N18" s="165"/>
      <c r="O18" s="166"/>
      <c r="P18" s="166"/>
      <c r="Q18" s="166"/>
      <c r="R18" s="166"/>
      <c r="S18" s="145">
        <f>SUM(S21)</f>
        <v>627000</v>
      </c>
      <c r="T18" s="145">
        <f>SUM(T21)</f>
        <v>627000</v>
      </c>
      <c r="U18" s="145">
        <f>SUM(U21)</f>
        <v>627000</v>
      </c>
    </row>
    <row r="19" spans="1:23" s="48" customFormat="1" ht="23.25" customHeight="1" x14ac:dyDescent="0.2">
      <c r="A19" s="46"/>
      <c r="B19" s="265" t="s">
        <v>47</v>
      </c>
      <c r="C19" s="266"/>
      <c r="D19" s="266"/>
      <c r="E19" s="266"/>
      <c r="F19" s="266"/>
      <c r="G19" s="266"/>
      <c r="H19" s="266"/>
      <c r="I19" s="267"/>
      <c r="J19" s="45">
        <v>713</v>
      </c>
      <c r="K19" s="50" t="s">
        <v>16</v>
      </c>
      <c r="L19" s="49" t="s">
        <v>21</v>
      </c>
      <c r="M19" s="50" t="s">
        <v>67</v>
      </c>
      <c r="N19" s="61">
        <v>0</v>
      </c>
      <c r="O19" s="47"/>
      <c r="P19" s="47"/>
      <c r="Q19" s="47"/>
      <c r="R19" s="47"/>
      <c r="S19" s="143">
        <f>SUM(S21)</f>
        <v>627000</v>
      </c>
      <c r="T19" s="143">
        <f>SUM(T21)</f>
        <v>627000</v>
      </c>
      <c r="U19" s="143">
        <f>SUM(U21)</f>
        <v>627000</v>
      </c>
    </row>
    <row r="20" spans="1:23" s="48" customFormat="1" ht="15.75" customHeight="1" x14ac:dyDescent="0.2">
      <c r="A20" s="46"/>
      <c r="B20" s="265" t="s">
        <v>22</v>
      </c>
      <c r="C20" s="266"/>
      <c r="D20" s="266"/>
      <c r="E20" s="266"/>
      <c r="F20" s="266"/>
      <c r="G20" s="266"/>
      <c r="H20" s="266"/>
      <c r="I20" s="267"/>
      <c r="J20" s="45">
        <v>713</v>
      </c>
      <c r="K20" s="50" t="s">
        <v>16</v>
      </c>
      <c r="L20" s="50" t="s">
        <v>21</v>
      </c>
      <c r="M20" s="50" t="s">
        <v>68</v>
      </c>
      <c r="N20" s="61">
        <v>0</v>
      </c>
      <c r="O20" s="47"/>
      <c r="P20" s="47"/>
      <c r="Q20" s="47"/>
      <c r="R20" s="47"/>
      <c r="S20" s="144">
        <f>SUM(S21)</f>
        <v>627000</v>
      </c>
      <c r="T20" s="144">
        <f>SUM(T21)</f>
        <v>627000</v>
      </c>
      <c r="U20" s="144">
        <f>SUM(U21)</f>
        <v>627000</v>
      </c>
    </row>
    <row r="21" spans="1:23" s="48" customFormat="1" ht="21" customHeight="1" x14ac:dyDescent="0.2">
      <c r="A21" s="46"/>
      <c r="B21" s="293" t="s">
        <v>40</v>
      </c>
      <c r="C21" s="324"/>
      <c r="D21" s="324"/>
      <c r="E21" s="324"/>
      <c r="F21" s="324"/>
      <c r="G21" s="324"/>
      <c r="H21" s="324"/>
      <c r="I21" s="310"/>
      <c r="J21" s="68">
        <v>713</v>
      </c>
      <c r="K21" s="63" t="s">
        <v>16</v>
      </c>
      <c r="L21" s="63" t="s">
        <v>21</v>
      </c>
      <c r="M21" s="63" t="s">
        <v>68</v>
      </c>
      <c r="N21" s="64" t="s">
        <v>36</v>
      </c>
      <c r="O21" s="65"/>
      <c r="P21" s="65"/>
      <c r="Q21" s="65"/>
      <c r="R21" s="65"/>
      <c r="S21" s="145">
        <v>627000</v>
      </c>
      <c r="T21" s="145">
        <v>627000</v>
      </c>
      <c r="U21" s="145">
        <v>627000</v>
      </c>
    </row>
    <row r="22" spans="1:23" s="139" customFormat="1" ht="30.75" customHeight="1" x14ac:dyDescent="0.2">
      <c r="A22" s="136"/>
      <c r="B22" s="259" t="s">
        <v>25</v>
      </c>
      <c r="C22" s="259"/>
      <c r="D22" s="259"/>
      <c r="E22" s="259"/>
      <c r="F22" s="259"/>
      <c r="G22" s="259"/>
      <c r="H22" s="259"/>
      <c r="I22" s="260"/>
      <c r="J22" s="110">
        <v>713</v>
      </c>
      <c r="K22" s="169">
        <v>1</v>
      </c>
      <c r="L22" s="169">
        <v>4</v>
      </c>
      <c r="M22" s="170"/>
      <c r="N22" s="171"/>
      <c r="O22" s="172">
        <v>78800</v>
      </c>
      <c r="P22" s="173">
        <v>113500</v>
      </c>
      <c r="Q22" s="173">
        <v>112900</v>
      </c>
      <c r="R22" s="174">
        <v>82800</v>
      </c>
      <c r="S22" s="174">
        <f>SUM(S26)</f>
        <v>1886000</v>
      </c>
      <c r="T22" s="174">
        <f>SUM(T26)</f>
        <v>1886000</v>
      </c>
      <c r="U22" s="173">
        <f>SUM(U23)</f>
        <v>1886000</v>
      </c>
      <c r="V22" s="175" t="s">
        <v>10</v>
      </c>
      <c r="W22" s="138"/>
    </row>
    <row r="23" spans="1:23" ht="35.25" customHeight="1" x14ac:dyDescent="0.2">
      <c r="A23" s="18"/>
      <c r="B23" s="307" t="s">
        <v>70</v>
      </c>
      <c r="C23" s="307"/>
      <c r="D23" s="307"/>
      <c r="E23" s="307"/>
      <c r="F23" s="307"/>
      <c r="G23" s="307"/>
      <c r="H23" s="307"/>
      <c r="I23" s="265"/>
      <c r="J23" s="45">
        <v>713</v>
      </c>
      <c r="K23" s="22">
        <v>1</v>
      </c>
      <c r="L23" s="22">
        <v>4</v>
      </c>
      <c r="M23" s="117">
        <v>1700000000</v>
      </c>
      <c r="N23" s="21"/>
      <c r="O23" s="23">
        <v>78800</v>
      </c>
      <c r="P23" s="24">
        <v>113500</v>
      </c>
      <c r="Q23" s="24">
        <v>112900</v>
      </c>
      <c r="R23" s="25">
        <v>82800</v>
      </c>
      <c r="S23" s="25">
        <f>SUM(S26)</f>
        <v>1886000</v>
      </c>
      <c r="T23" s="25">
        <f>SUM(T26)</f>
        <v>1886000</v>
      </c>
      <c r="U23" s="25">
        <f>SUM(U26)</f>
        <v>1886000</v>
      </c>
      <c r="V23" s="19" t="s">
        <v>10</v>
      </c>
      <c r="W23" s="20"/>
    </row>
    <row r="24" spans="1:23" ht="21" customHeight="1" x14ac:dyDescent="0.2">
      <c r="A24" s="18"/>
      <c r="B24" s="29"/>
      <c r="C24" s="40"/>
      <c r="D24" s="40"/>
      <c r="E24" s="40"/>
      <c r="F24" s="40"/>
      <c r="G24" s="40"/>
      <c r="H24" s="40"/>
      <c r="I24" s="40" t="s">
        <v>48</v>
      </c>
      <c r="J24" s="45">
        <v>713</v>
      </c>
      <c r="K24" s="22">
        <v>1</v>
      </c>
      <c r="L24" s="22">
        <v>4</v>
      </c>
      <c r="M24" s="117">
        <v>1780000000</v>
      </c>
      <c r="N24" s="21"/>
      <c r="O24" s="23"/>
      <c r="P24" s="24"/>
      <c r="Q24" s="24"/>
      <c r="R24" s="25"/>
      <c r="S24" s="25">
        <f>SUM(S25)</f>
        <v>1886000</v>
      </c>
      <c r="T24" s="25">
        <f>SUM(T25)</f>
        <v>1886000</v>
      </c>
      <c r="U24" s="25">
        <f>SUM(U26)</f>
        <v>1886000</v>
      </c>
      <c r="V24" s="19"/>
      <c r="W24" s="20"/>
    </row>
    <row r="25" spans="1:23" ht="21" customHeight="1" x14ac:dyDescent="0.2">
      <c r="A25" s="18"/>
      <c r="B25" s="265" t="s">
        <v>47</v>
      </c>
      <c r="C25" s="266"/>
      <c r="D25" s="266"/>
      <c r="E25" s="266"/>
      <c r="F25" s="266"/>
      <c r="G25" s="266"/>
      <c r="H25" s="266"/>
      <c r="I25" s="267"/>
      <c r="J25" s="45">
        <v>713</v>
      </c>
      <c r="K25" s="22">
        <v>1</v>
      </c>
      <c r="L25" s="22">
        <v>4</v>
      </c>
      <c r="M25" s="117">
        <v>1780100000</v>
      </c>
      <c r="N25" s="21"/>
      <c r="O25" s="23"/>
      <c r="P25" s="24"/>
      <c r="Q25" s="24"/>
      <c r="R25" s="25"/>
      <c r="S25" s="25">
        <f>SUM(S26)</f>
        <v>1886000</v>
      </c>
      <c r="T25" s="25">
        <f>SUM(T26)</f>
        <v>1886000</v>
      </c>
      <c r="U25" s="25">
        <f>SUM(U26)</f>
        <v>1886000</v>
      </c>
      <c r="V25" s="19"/>
      <c r="W25" s="20"/>
    </row>
    <row r="26" spans="1:23" ht="12.75" customHeight="1" x14ac:dyDescent="0.2">
      <c r="A26" s="18"/>
      <c r="B26" s="307" t="s">
        <v>12</v>
      </c>
      <c r="C26" s="307"/>
      <c r="D26" s="307"/>
      <c r="E26" s="307"/>
      <c r="F26" s="307"/>
      <c r="G26" s="307"/>
      <c r="H26" s="307"/>
      <c r="I26" s="265"/>
      <c r="J26" s="45">
        <v>713</v>
      </c>
      <c r="K26" s="22">
        <v>1</v>
      </c>
      <c r="L26" s="22">
        <v>4</v>
      </c>
      <c r="M26" s="117">
        <v>1780110020</v>
      </c>
      <c r="N26" s="21"/>
      <c r="O26" s="23">
        <v>78800</v>
      </c>
      <c r="P26" s="24">
        <v>113500</v>
      </c>
      <c r="Q26" s="24">
        <v>112900</v>
      </c>
      <c r="R26" s="25">
        <v>82800</v>
      </c>
      <c r="S26" s="25">
        <f>SUM(S27:S29)</f>
        <v>1886000</v>
      </c>
      <c r="T26" s="25">
        <f>SUM(T27:T29)</f>
        <v>1886000</v>
      </c>
      <c r="U26" s="25">
        <f>SUM(U27+U28+U29)</f>
        <v>1886000</v>
      </c>
      <c r="V26" s="19" t="s">
        <v>10</v>
      </c>
      <c r="W26" s="20"/>
    </row>
    <row r="27" spans="1:23" ht="21" customHeight="1" x14ac:dyDescent="0.2">
      <c r="A27" s="18"/>
      <c r="B27" s="42" t="s">
        <v>18</v>
      </c>
      <c r="C27" s="43" t="s">
        <v>19</v>
      </c>
      <c r="D27" s="44"/>
      <c r="E27" s="44"/>
      <c r="F27" s="42"/>
      <c r="G27" s="42"/>
      <c r="H27" s="42"/>
      <c r="I27" s="66" t="s">
        <v>39</v>
      </c>
      <c r="J27" s="67">
        <v>713</v>
      </c>
      <c r="K27" s="69" t="s">
        <v>16</v>
      </c>
      <c r="L27" s="69" t="s">
        <v>17</v>
      </c>
      <c r="M27" s="117">
        <v>1780110020</v>
      </c>
      <c r="N27" s="70">
        <v>120</v>
      </c>
      <c r="O27" s="71"/>
      <c r="P27" s="72"/>
      <c r="Q27" s="72"/>
      <c r="R27" s="73"/>
      <c r="S27" s="73">
        <v>1433000</v>
      </c>
      <c r="T27" s="73">
        <v>1433000</v>
      </c>
      <c r="U27" s="73">
        <v>1433000</v>
      </c>
      <c r="V27" s="19"/>
      <c r="W27" s="20"/>
    </row>
    <row r="28" spans="1:23" ht="20.25" customHeight="1" x14ac:dyDescent="0.2">
      <c r="A28" s="18"/>
      <c r="B28" s="322"/>
      <c r="C28" s="323"/>
      <c r="D28" s="323"/>
      <c r="E28" s="41"/>
      <c r="G28" s="41"/>
      <c r="H28" s="42"/>
      <c r="I28" s="66" t="s">
        <v>38</v>
      </c>
      <c r="J28" s="67">
        <v>713</v>
      </c>
      <c r="K28" s="74" t="s">
        <v>16</v>
      </c>
      <c r="L28" s="69" t="s">
        <v>17</v>
      </c>
      <c r="M28" s="117">
        <v>1780110020</v>
      </c>
      <c r="N28" s="70">
        <v>240</v>
      </c>
      <c r="O28" s="71"/>
      <c r="P28" s="72"/>
      <c r="Q28" s="72"/>
      <c r="R28" s="73"/>
      <c r="S28" s="73">
        <v>448000</v>
      </c>
      <c r="T28" s="73">
        <v>448000</v>
      </c>
      <c r="U28" s="73">
        <v>448000</v>
      </c>
      <c r="V28" s="19"/>
      <c r="W28" s="20"/>
    </row>
    <row r="29" spans="1:23" ht="12.75" customHeight="1" x14ac:dyDescent="0.2">
      <c r="A29" s="18"/>
      <c r="B29" s="40"/>
      <c r="E29" s="40"/>
      <c r="F29" s="40"/>
      <c r="G29" s="40" t="s">
        <v>23</v>
      </c>
      <c r="H29" s="40"/>
      <c r="I29" s="75" t="s">
        <v>37</v>
      </c>
      <c r="J29" s="67">
        <v>713</v>
      </c>
      <c r="K29" s="76">
        <v>1</v>
      </c>
      <c r="L29" s="76">
        <v>4</v>
      </c>
      <c r="M29" s="117">
        <v>1780110020</v>
      </c>
      <c r="N29" s="70">
        <v>850</v>
      </c>
      <c r="O29" s="71"/>
      <c r="P29" s="72"/>
      <c r="Q29" s="72"/>
      <c r="R29" s="73"/>
      <c r="S29" s="73">
        <v>5000</v>
      </c>
      <c r="T29" s="73">
        <v>5000</v>
      </c>
      <c r="U29" s="73">
        <v>5000</v>
      </c>
      <c r="V29" s="19"/>
      <c r="W29" s="20"/>
    </row>
    <row r="30" spans="1:23" s="113" customFormat="1" ht="13.5" customHeight="1" x14ac:dyDescent="0.2">
      <c r="A30" s="108"/>
      <c r="B30" s="236"/>
      <c r="E30" s="236"/>
      <c r="F30" s="236"/>
      <c r="G30" s="236"/>
      <c r="H30" s="236"/>
      <c r="I30" s="236" t="s">
        <v>87</v>
      </c>
      <c r="J30" s="102">
        <v>713</v>
      </c>
      <c r="K30" s="101">
        <v>1</v>
      </c>
      <c r="L30" s="101">
        <v>11</v>
      </c>
      <c r="M30" s="123"/>
      <c r="N30" s="102"/>
      <c r="O30" s="103"/>
      <c r="P30" s="104"/>
      <c r="Q30" s="104"/>
      <c r="R30" s="105"/>
      <c r="S30" s="105">
        <f>SUM(S33)</f>
        <v>5000</v>
      </c>
      <c r="T30" s="105"/>
      <c r="U30" s="105"/>
      <c r="V30" s="111"/>
      <c r="W30" s="112"/>
    </row>
    <row r="31" spans="1:23" ht="16.899999999999999" customHeight="1" x14ac:dyDescent="0.2">
      <c r="A31" s="18"/>
      <c r="B31" s="319" t="s">
        <v>31</v>
      </c>
      <c r="C31" s="320"/>
      <c r="D31" s="320"/>
      <c r="E31" s="320"/>
      <c r="F31" s="320"/>
      <c r="G31" s="320"/>
      <c r="H31" s="320"/>
      <c r="I31" s="321"/>
      <c r="J31" s="21">
        <v>713</v>
      </c>
      <c r="K31" s="22">
        <v>1</v>
      </c>
      <c r="L31" s="22">
        <v>11</v>
      </c>
      <c r="M31" s="117">
        <v>7700000000</v>
      </c>
      <c r="N31" s="21"/>
      <c r="O31" s="23"/>
      <c r="P31" s="24"/>
      <c r="Q31" s="24"/>
      <c r="R31" s="25"/>
      <c r="S31" s="25">
        <f>SUM(S32)</f>
        <v>5000</v>
      </c>
      <c r="T31" s="25"/>
      <c r="U31" s="25"/>
      <c r="V31" s="19"/>
      <c r="W31" s="20"/>
    </row>
    <row r="32" spans="1:23" s="83" customFormat="1" ht="24.75" customHeight="1" x14ac:dyDescent="0.2">
      <c r="A32" s="82"/>
      <c r="B32" s="40"/>
      <c r="E32" s="40"/>
      <c r="F32" s="40"/>
      <c r="G32" s="40"/>
      <c r="H32" s="40"/>
      <c r="I32" s="40" t="s">
        <v>88</v>
      </c>
      <c r="J32" s="21">
        <v>713</v>
      </c>
      <c r="K32" s="22">
        <v>1</v>
      </c>
      <c r="L32" s="22">
        <v>11</v>
      </c>
      <c r="M32" s="117">
        <v>7740090010</v>
      </c>
      <c r="N32" s="21"/>
      <c r="O32" s="23"/>
      <c r="P32" s="24"/>
      <c r="Q32" s="24"/>
      <c r="R32" s="25"/>
      <c r="S32" s="25">
        <f>SUM(S33)</f>
        <v>5000</v>
      </c>
      <c r="T32" s="25"/>
      <c r="U32" s="25"/>
      <c r="V32" s="19"/>
      <c r="W32" s="20"/>
    </row>
    <row r="33" spans="1:32" s="139" customFormat="1" ht="15.6" customHeight="1" x14ac:dyDescent="0.2">
      <c r="A33" s="136"/>
      <c r="B33" s="316" t="s">
        <v>86</v>
      </c>
      <c r="C33" s="317"/>
      <c r="D33" s="317"/>
      <c r="E33" s="317"/>
      <c r="F33" s="317"/>
      <c r="G33" s="317"/>
      <c r="H33" s="317"/>
      <c r="I33" s="318"/>
      <c r="J33" s="222">
        <v>713</v>
      </c>
      <c r="K33" s="221">
        <v>1</v>
      </c>
      <c r="L33" s="221">
        <v>11</v>
      </c>
      <c r="M33" s="211">
        <v>7740000020</v>
      </c>
      <c r="N33" s="222">
        <v>870</v>
      </c>
      <c r="O33" s="223"/>
      <c r="P33" s="224"/>
      <c r="Q33" s="224"/>
      <c r="R33" s="225"/>
      <c r="S33" s="225">
        <v>5000</v>
      </c>
      <c r="T33" s="225"/>
      <c r="U33" s="225"/>
      <c r="V33" s="226"/>
      <c r="W33" s="138"/>
    </row>
    <row r="34" spans="1:32" s="152" customFormat="1" ht="16.5" customHeight="1" x14ac:dyDescent="0.25">
      <c r="A34" s="150"/>
      <c r="B34" s="151"/>
      <c r="E34" s="151"/>
      <c r="F34" s="151"/>
      <c r="G34" s="151"/>
      <c r="H34" s="151"/>
      <c r="I34" s="151" t="s">
        <v>33</v>
      </c>
      <c r="J34" s="153">
        <v>712</v>
      </c>
      <c r="K34" s="154">
        <v>2</v>
      </c>
      <c r="L34" s="154"/>
      <c r="M34" s="155"/>
      <c r="N34" s="153"/>
      <c r="O34" s="156"/>
      <c r="P34" s="142"/>
      <c r="Q34" s="142"/>
      <c r="R34" s="157"/>
      <c r="S34" s="157">
        <f>SUM(S36)</f>
        <v>105455</v>
      </c>
      <c r="T34" s="157">
        <f>SUM(T36)</f>
        <v>109000</v>
      </c>
      <c r="U34" s="157">
        <f>SUM(U36)</f>
        <v>112833</v>
      </c>
      <c r="V34" s="158"/>
      <c r="W34" s="159"/>
    </row>
    <row r="35" spans="1:32" s="113" customFormat="1" ht="15" customHeight="1" x14ac:dyDescent="0.2">
      <c r="A35" s="108"/>
      <c r="B35" s="313" t="s">
        <v>61</v>
      </c>
      <c r="C35" s="314"/>
      <c r="D35" s="314"/>
      <c r="E35" s="314"/>
      <c r="F35" s="314"/>
      <c r="G35" s="314"/>
      <c r="H35" s="314"/>
      <c r="I35" s="315"/>
      <c r="J35" s="101">
        <v>713</v>
      </c>
      <c r="K35" s="101">
        <v>2</v>
      </c>
      <c r="L35" s="107" t="s">
        <v>35</v>
      </c>
      <c r="M35" s="121"/>
      <c r="N35" s="102"/>
      <c r="O35" s="103"/>
      <c r="P35" s="104">
        <v>58126</v>
      </c>
      <c r="Q35" s="104"/>
      <c r="R35" s="105"/>
      <c r="S35" s="105">
        <f>SUM(S39)</f>
        <v>105455</v>
      </c>
      <c r="T35" s="105">
        <f>SUM(T39)</f>
        <v>109000</v>
      </c>
      <c r="U35" s="105">
        <f>SUM(U39)</f>
        <v>112833</v>
      </c>
      <c r="V35" s="111"/>
      <c r="W35" s="112"/>
    </row>
    <row r="36" spans="1:32" s="135" customFormat="1" ht="35.25" customHeight="1" x14ac:dyDescent="0.2">
      <c r="A36" s="133"/>
      <c r="B36" s="307" t="s">
        <v>69</v>
      </c>
      <c r="C36" s="308"/>
      <c r="D36" s="308"/>
      <c r="E36" s="308"/>
      <c r="F36" s="308"/>
      <c r="G36" s="308"/>
      <c r="H36" s="308"/>
      <c r="I36" s="299"/>
      <c r="J36" s="76">
        <v>713</v>
      </c>
      <c r="K36" s="76">
        <v>2</v>
      </c>
      <c r="L36" s="74" t="s">
        <v>35</v>
      </c>
      <c r="M36" s="122">
        <v>1700000000</v>
      </c>
      <c r="N36" s="70"/>
      <c r="O36" s="71"/>
      <c r="P36" s="72"/>
      <c r="Q36" s="72"/>
      <c r="R36" s="73"/>
      <c r="S36" s="73">
        <f>SUM(S38)</f>
        <v>105455</v>
      </c>
      <c r="T36" s="73">
        <f t="shared" ref="T36:U38" si="0">SUM(T37)</f>
        <v>109000</v>
      </c>
      <c r="U36" s="73">
        <f t="shared" si="0"/>
        <v>112833</v>
      </c>
      <c r="V36" s="134"/>
      <c r="W36" s="20"/>
    </row>
    <row r="37" spans="1:32" s="135" customFormat="1" ht="36.75" customHeight="1" x14ac:dyDescent="0.2">
      <c r="A37" s="133"/>
      <c r="B37" s="293" t="s">
        <v>49</v>
      </c>
      <c r="C37" s="266"/>
      <c r="D37" s="266"/>
      <c r="E37" s="266"/>
      <c r="F37" s="266"/>
      <c r="G37" s="266"/>
      <c r="H37" s="266"/>
      <c r="I37" s="267"/>
      <c r="J37" s="76">
        <v>713</v>
      </c>
      <c r="K37" s="76">
        <v>2</v>
      </c>
      <c r="L37" s="74" t="s">
        <v>35</v>
      </c>
      <c r="M37" s="122">
        <v>1790000000</v>
      </c>
      <c r="N37" s="70"/>
      <c r="O37" s="71"/>
      <c r="P37" s="72"/>
      <c r="Q37" s="72"/>
      <c r="R37" s="73"/>
      <c r="S37" s="73">
        <f>SUM(S38)</f>
        <v>105455</v>
      </c>
      <c r="T37" s="73">
        <f t="shared" si="0"/>
        <v>109000</v>
      </c>
      <c r="U37" s="73">
        <f t="shared" si="0"/>
        <v>112833</v>
      </c>
      <c r="V37" s="134"/>
      <c r="W37" s="20"/>
    </row>
    <row r="38" spans="1:32" ht="23.45" customHeight="1" x14ac:dyDescent="0.2">
      <c r="A38" s="18"/>
      <c r="B38" s="97"/>
      <c r="C38" s="36"/>
      <c r="D38" s="36"/>
      <c r="E38" s="36"/>
      <c r="F38" s="36"/>
      <c r="G38" s="36"/>
      <c r="H38" s="36"/>
      <c r="I38" s="210" t="s">
        <v>50</v>
      </c>
      <c r="J38" s="76">
        <v>713</v>
      </c>
      <c r="K38" s="76">
        <v>2</v>
      </c>
      <c r="L38" s="74" t="s">
        <v>35</v>
      </c>
      <c r="M38" s="122">
        <v>1790100000</v>
      </c>
      <c r="N38" s="70"/>
      <c r="O38" s="71"/>
      <c r="P38" s="72">
        <v>58126</v>
      </c>
      <c r="Q38" s="72"/>
      <c r="R38" s="73"/>
      <c r="S38" s="73">
        <f>SUM(S39)</f>
        <v>105455</v>
      </c>
      <c r="T38" s="73">
        <f t="shared" si="0"/>
        <v>109000</v>
      </c>
      <c r="U38" s="73">
        <f t="shared" si="0"/>
        <v>112833</v>
      </c>
      <c r="V38" s="311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</row>
    <row r="39" spans="1:32" ht="22.9" customHeight="1" x14ac:dyDescent="0.2">
      <c r="A39" s="18"/>
      <c r="B39" s="97"/>
      <c r="C39" s="36"/>
      <c r="D39" s="36"/>
      <c r="E39" s="36"/>
      <c r="F39" s="36"/>
      <c r="G39" s="36"/>
      <c r="H39" s="36"/>
      <c r="I39" s="106" t="s">
        <v>34</v>
      </c>
      <c r="J39" s="76">
        <v>713</v>
      </c>
      <c r="K39" s="76">
        <v>2</v>
      </c>
      <c r="L39" s="74" t="s">
        <v>35</v>
      </c>
      <c r="M39" s="122">
        <v>1790151180</v>
      </c>
      <c r="N39" s="70"/>
      <c r="O39" s="71"/>
      <c r="P39" s="72">
        <v>58126</v>
      </c>
      <c r="Q39" s="72"/>
      <c r="R39" s="73"/>
      <c r="S39" s="73">
        <f>SUM(S40:S41)</f>
        <v>105455</v>
      </c>
      <c r="T39" s="73">
        <f>SUM(T40:T41)</f>
        <v>109000</v>
      </c>
      <c r="U39" s="73">
        <f>SUM(U40:U41)</f>
        <v>112833</v>
      </c>
      <c r="V39" s="19"/>
      <c r="W39" s="20"/>
    </row>
    <row r="40" spans="1:32" ht="22.9" customHeight="1" x14ac:dyDescent="0.2">
      <c r="A40" s="18"/>
      <c r="B40" s="97"/>
      <c r="C40" s="36"/>
      <c r="D40" s="36"/>
      <c r="E40" s="36"/>
      <c r="F40" s="36"/>
      <c r="G40" s="36"/>
      <c r="H40" s="36"/>
      <c r="I40" s="66" t="s">
        <v>39</v>
      </c>
      <c r="J40" s="76">
        <v>713</v>
      </c>
      <c r="K40" s="76">
        <v>2</v>
      </c>
      <c r="L40" s="74" t="s">
        <v>35</v>
      </c>
      <c r="M40" s="122">
        <v>1790151180</v>
      </c>
      <c r="N40" s="70">
        <v>120</v>
      </c>
      <c r="O40" s="71">
        <v>111</v>
      </c>
      <c r="P40" s="72">
        <v>50193</v>
      </c>
      <c r="Q40" s="72"/>
      <c r="R40" s="73"/>
      <c r="S40" s="73">
        <v>101775</v>
      </c>
      <c r="T40" s="73">
        <v>101775</v>
      </c>
      <c r="U40" s="73">
        <v>101775</v>
      </c>
      <c r="V40" s="19"/>
      <c r="W40" s="20"/>
    </row>
    <row r="41" spans="1:32" ht="22.9" customHeight="1" x14ac:dyDescent="0.2">
      <c r="A41" s="18"/>
      <c r="B41" s="97"/>
      <c r="C41" s="36"/>
      <c r="D41" s="36"/>
      <c r="E41" s="36"/>
      <c r="F41" s="36"/>
      <c r="G41" s="36"/>
      <c r="H41" s="36"/>
      <c r="I41" s="66" t="s">
        <v>38</v>
      </c>
      <c r="J41" s="76">
        <v>713</v>
      </c>
      <c r="K41" s="76">
        <v>2</v>
      </c>
      <c r="L41" s="74" t="s">
        <v>35</v>
      </c>
      <c r="M41" s="122">
        <v>1790151180</v>
      </c>
      <c r="N41" s="70">
        <v>240</v>
      </c>
      <c r="O41" s="71">
        <v>244</v>
      </c>
      <c r="P41" s="72">
        <v>7933</v>
      </c>
      <c r="Q41" s="72"/>
      <c r="R41" s="73"/>
      <c r="S41" s="73">
        <v>3680</v>
      </c>
      <c r="T41" s="73">
        <v>7225</v>
      </c>
      <c r="U41" s="73">
        <v>11058</v>
      </c>
      <c r="V41" s="19"/>
      <c r="W41" s="20"/>
    </row>
    <row r="42" spans="1:32" s="181" customFormat="1" ht="27" customHeight="1" x14ac:dyDescent="0.25">
      <c r="A42" s="177"/>
      <c r="B42" s="281" t="s">
        <v>13</v>
      </c>
      <c r="C42" s="281"/>
      <c r="D42" s="281"/>
      <c r="E42" s="281"/>
      <c r="F42" s="281"/>
      <c r="G42" s="281"/>
      <c r="H42" s="281"/>
      <c r="I42" s="282"/>
      <c r="J42" s="178">
        <v>713</v>
      </c>
      <c r="K42" s="154">
        <v>3</v>
      </c>
      <c r="L42" s="154">
        <v>0</v>
      </c>
      <c r="M42" s="155"/>
      <c r="N42" s="153"/>
      <c r="O42" s="156">
        <v>33250</v>
      </c>
      <c r="P42" s="142">
        <v>29560</v>
      </c>
      <c r="Q42" s="142">
        <v>27560</v>
      </c>
      <c r="R42" s="157">
        <v>33030</v>
      </c>
      <c r="S42" s="157">
        <f>SUM(S43)</f>
        <v>240000</v>
      </c>
      <c r="T42" s="157">
        <f>SUM(T43)</f>
        <v>146905</v>
      </c>
      <c r="U42" s="157">
        <f>SUM(U43)</f>
        <v>150000</v>
      </c>
      <c r="V42" s="179" t="s">
        <v>10</v>
      </c>
      <c r="W42" s="180"/>
    </row>
    <row r="43" spans="1:32" s="113" customFormat="1" ht="15" customHeight="1" x14ac:dyDescent="0.2">
      <c r="A43" s="108"/>
      <c r="B43" s="109"/>
      <c r="C43" s="114"/>
      <c r="D43" s="114"/>
      <c r="E43" s="114"/>
      <c r="F43" s="114"/>
      <c r="G43" s="114"/>
      <c r="H43" s="114"/>
      <c r="I43" s="115" t="s">
        <v>32</v>
      </c>
      <c r="J43" s="110">
        <v>713</v>
      </c>
      <c r="K43" s="101">
        <v>3</v>
      </c>
      <c r="L43" s="101">
        <v>10</v>
      </c>
      <c r="M43" s="123"/>
      <c r="N43" s="102"/>
      <c r="O43" s="103"/>
      <c r="P43" s="104"/>
      <c r="Q43" s="104"/>
      <c r="R43" s="105"/>
      <c r="S43" s="105">
        <f>SUM(S48)</f>
        <v>240000</v>
      </c>
      <c r="T43" s="105">
        <f>SUM(T48)</f>
        <v>146905</v>
      </c>
      <c r="U43" s="105">
        <f>SUM(U48)</f>
        <v>150000</v>
      </c>
      <c r="V43" s="111"/>
      <c r="W43" s="112"/>
    </row>
    <row r="44" spans="1:32" s="139" customFormat="1" ht="33" customHeight="1" x14ac:dyDescent="0.2">
      <c r="A44" s="136"/>
      <c r="B44" s="307" t="s">
        <v>69</v>
      </c>
      <c r="C44" s="308"/>
      <c r="D44" s="308"/>
      <c r="E44" s="308"/>
      <c r="F44" s="308"/>
      <c r="G44" s="308"/>
      <c r="H44" s="308"/>
      <c r="I44" s="299"/>
      <c r="J44" s="67">
        <v>713</v>
      </c>
      <c r="K44" s="76">
        <v>3</v>
      </c>
      <c r="L44" s="76">
        <v>10</v>
      </c>
      <c r="M44" s="120">
        <v>1700000000</v>
      </c>
      <c r="N44" s="70"/>
      <c r="O44" s="71"/>
      <c r="P44" s="72"/>
      <c r="Q44" s="72"/>
      <c r="R44" s="73"/>
      <c r="S44" s="73"/>
      <c r="T44" s="73"/>
      <c r="U44" s="73"/>
      <c r="V44" s="137"/>
      <c r="W44" s="138"/>
    </row>
    <row r="45" spans="1:32" ht="25.5" customHeight="1" x14ac:dyDescent="0.2">
      <c r="A45" s="18"/>
      <c r="B45" s="293" t="s">
        <v>51</v>
      </c>
      <c r="C45" s="266"/>
      <c r="D45" s="266"/>
      <c r="E45" s="266"/>
      <c r="F45" s="266"/>
      <c r="G45" s="266"/>
      <c r="H45" s="266"/>
      <c r="I45" s="267"/>
      <c r="J45" s="67">
        <v>713</v>
      </c>
      <c r="K45" s="76">
        <v>3</v>
      </c>
      <c r="L45" s="76">
        <v>10</v>
      </c>
      <c r="M45" s="120">
        <v>1760000000</v>
      </c>
      <c r="N45" s="70"/>
      <c r="O45" s="71"/>
      <c r="P45" s="72"/>
      <c r="Q45" s="72"/>
      <c r="R45" s="73"/>
      <c r="S45" s="73">
        <f>SUM(S48)</f>
        <v>240000</v>
      </c>
      <c r="T45" s="73">
        <f>SUM(T48)</f>
        <v>146905</v>
      </c>
      <c r="U45" s="73">
        <f>SUM(U48)</f>
        <v>150000</v>
      </c>
      <c r="V45" s="19"/>
      <c r="W45" s="20"/>
    </row>
    <row r="46" spans="1:32" ht="23.25" customHeight="1" x14ac:dyDescent="0.2">
      <c r="A46" s="18"/>
      <c r="B46" s="293" t="s">
        <v>52</v>
      </c>
      <c r="C46" s="266"/>
      <c r="D46" s="266"/>
      <c r="E46" s="266"/>
      <c r="F46" s="266"/>
      <c r="G46" s="266"/>
      <c r="H46" s="266"/>
      <c r="I46" s="267"/>
      <c r="J46" s="67">
        <v>713</v>
      </c>
      <c r="K46" s="76">
        <v>3</v>
      </c>
      <c r="L46" s="76">
        <v>10</v>
      </c>
      <c r="M46" s="120">
        <v>1760100000</v>
      </c>
      <c r="N46" s="70"/>
      <c r="O46" s="71"/>
      <c r="P46" s="72"/>
      <c r="Q46" s="72"/>
      <c r="R46" s="73"/>
      <c r="S46" s="73"/>
      <c r="T46" s="73"/>
      <c r="U46" s="73"/>
      <c r="V46" s="19"/>
      <c r="W46" s="20"/>
    </row>
    <row r="47" spans="1:32" ht="15" customHeight="1" x14ac:dyDescent="0.2">
      <c r="A47" s="18"/>
      <c r="B47" s="97"/>
      <c r="C47" s="36"/>
      <c r="D47" s="36"/>
      <c r="E47" s="36"/>
      <c r="F47" s="36"/>
      <c r="G47" s="36"/>
      <c r="H47" s="36"/>
      <c r="I47" s="100" t="s">
        <v>53</v>
      </c>
      <c r="J47" s="67">
        <v>713</v>
      </c>
      <c r="K47" s="76">
        <v>3</v>
      </c>
      <c r="L47" s="76">
        <v>10</v>
      </c>
      <c r="M47" s="120">
        <v>1760190120</v>
      </c>
      <c r="N47" s="70"/>
      <c r="O47" s="71"/>
      <c r="P47" s="72"/>
      <c r="Q47" s="72"/>
      <c r="R47" s="73"/>
      <c r="S47" s="73">
        <f>SUM(S48)</f>
        <v>240000</v>
      </c>
      <c r="T47" s="73">
        <f>SUM(T48)</f>
        <v>146905</v>
      </c>
      <c r="U47" s="73">
        <f>SUM(U48)</f>
        <v>150000</v>
      </c>
      <c r="V47" s="19"/>
      <c r="W47" s="20"/>
    </row>
    <row r="48" spans="1:32" ht="27" customHeight="1" x14ac:dyDescent="0.2">
      <c r="A48" s="18"/>
      <c r="B48" s="97"/>
      <c r="C48" s="36"/>
      <c r="D48" s="36"/>
      <c r="E48" s="36"/>
      <c r="F48" s="36"/>
      <c r="G48" s="36"/>
      <c r="H48" s="36"/>
      <c r="I48" s="100" t="s">
        <v>38</v>
      </c>
      <c r="J48" s="67">
        <v>713</v>
      </c>
      <c r="K48" s="76">
        <v>3</v>
      </c>
      <c r="L48" s="76">
        <v>10</v>
      </c>
      <c r="M48" s="120">
        <v>1760190120</v>
      </c>
      <c r="N48" s="70">
        <v>240</v>
      </c>
      <c r="O48" s="71"/>
      <c r="P48" s="72"/>
      <c r="Q48" s="72"/>
      <c r="R48" s="73"/>
      <c r="S48" s="73">
        <v>240000</v>
      </c>
      <c r="T48" s="73">
        <v>146905</v>
      </c>
      <c r="U48" s="73">
        <v>150000</v>
      </c>
      <c r="V48" s="19"/>
      <c r="W48" s="20"/>
    </row>
    <row r="49" spans="1:23" s="152" customFormat="1" ht="17.25" customHeight="1" x14ac:dyDescent="0.25">
      <c r="A49" s="150"/>
      <c r="B49" s="282" t="s">
        <v>29</v>
      </c>
      <c r="C49" s="305"/>
      <c r="D49" s="305"/>
      <c r="E49" s="305"/>
      <c r="F49" s="305"/>
      <c r="G49" s="305"/>
      <c r="H49" s="305"/>
      <c r="I49" s="306"/>
      <c r="J49" s="178">
        <v>713</v>
      </c>
      <c r="K49" s="154">
        <v>4</v>
      </c>
      <c r="L49" s="154">
        <v>0</v>
      </c>
      <c r="M49" s="155"/>
      <c r="N49" s="153"/>
      <c r="O49" s="156"/>
      <c r="P49" s="142"/>
      <c r="Q49" s="142"/>
      <c r="R49" s="157"/>
      <c r="S49" s="157">
        <f>SUM(S50+S58)</f>
        <v>650000</v>
      </c>
      <c r="T49" s="157">
        <f>SUM(T50+T58)</f>
        <v>657930</v>
      </c>
      <c r="U49" s="157">
        <f>SUM(U50+U58)</f>
        <v>1028040</v>
      </c>
      <c r="V49" s="158"/>
      <c r="W49" s="159"/>
    </row>
    <row r="50" spans="1:23" s="83" customFormat="1" ht="13.5" customHeight="1" x14ac:dyDescent="0.2">
      <c r="A50" s="82"/>
      <c r="B50" s="300" t="s">
        <v>42</v>
      </c>
      <c r="C50" s="301"/>
      <c r="D50" s="301"/>
      <c r="E50" s="301"/>
      <c r="F50" s="301"/>
      <c r="G50" s="301"/>
      <c r="H50" s="301"/>
      <c r="I50" s="302"/>
      <c r="J50" s="52">
        <v>713</v>
      </c>
      <c r="K50" s="53">
        <v>4</v>
      </c>
      <c r="L50" s="53">
        <v>9</v>
      </c>
      <c r="M50" s="124"/>
      <c r="N50" s="54"/>
      <c r="O50" s="55"/>
      <c r="P50" s="56"/>
      <c r="Q50" s="56"/>
      <c r="R50" s="57"/>
      <c r="S50" s="57">
        <f>SUM(S55)</f>
        <v>650000</v>
      </c>
      <c r="T50" s="57">
        <f>SUM(T55)</f>
        <v>657930</v>
      </c>
      <c r="U50" s="57">
        <f>SUM(U55+U56)</f>
        <v>665040</v>
      </c>
      <c r="V50" s="19"/>
      <c r="W50" s="20"/>
    </row>
    <row r="51" spans="1:23" s="83" customFormat="1" ht="34.5" customHeight="1" x14ac:dyDescent="0.2">
      <c r="A51" s="82"/>
      <c r="B51" s="265" t="s">
        <v>69</v>
      </c>
      <c r="C51" s="294"/>
      <c r="D51" s="294"/>
      <c r="E51" s="294"/>
      <c r="F51" s="294"/>
      <c r="G51" s="294"/>
      <c r="H51" s="294"/>
      <c r="I51" s="295"/>
      <c r="J51" s="52">
        <v>713</v>
      </c>
      <c r="K51" s="53">
        <v>4</v>
      </c>
      <c r="L51" s="53">
        <v>9</v>
      </c>
      <c r="M51" s="124">
        <v>1700000000</v>
      </c>
      <c r="N51" s="54"/>
      <c r="O51" s="55"/>
      <c r="P51" s="56"/>
      <c r="Q51" s="56"/>
      <c r="R51" s="57"/>
      <c r="S51" s="57">
        <f>SUM(S55)</f>
        <v>650000</v>
      </c>
      <c r="T51" s="57">
        <f>SUM(T55)</f>
        <v>657930</v>
      </c>
      <c r="U51" s="57">
        <f>SUM(U50)</f>
        <v>665040</v>
      </c>
      <c r="V51" s="19"/>
      <c r="W51" s="20"/>
    </row>
    <row r="52" spans="1:23" ht="21.6" customHeight="1" x14ac:dyDescent="0.2">
      <c r="A52" s="18"/>
      <c r="B52" s="299" t="s">
        <v>43</v>
      </c>
      <c r="C52" s="266"/>
      <c r="D52" s="266"/>
      <c r="E52" s="266"/>
      <c r="F52" s="266"/>
      <c r="G52" s="266"/>
      <c r="H52" s="266"/>
      <c r="I52" s="267"/>
      <c r="J52" s="52">
        <v>713</v>
      </c>
      <c r="K52" s="53">
        <v>4</v>
      </c>
      <c r="L52" s="53">
        <v>9</v>
      </c>
      <c r="M52" s="124">
        <v>1740000000</v>
      </c>
      <c r="N52" s="54"/>
      <c r="O52" s="55"/>
      <c r="P52" s="56"/>
      <c r="Q52" s="56"/>
      <c r="R52" s="57"/>
      <c r="S52" s="57">
        <f>SUM(S55)</f>
        <v>650000</v>
      </c>
      <c r="T52" s="57">
        <f>SUM(T55)</f>
        <v>657930</v>
      </c>
      <c r="U52" s="57">
        <f>SUM(U55)</f>
        <v>665040</v>
      </c>
      <c r="V52" s="19"/>
      <c r="W52" s="20"/>
    </row>
    <row r="53" spans="1:23" ht="34.15" customHeight="1" x14ac:dyDescent="0.2">
      <c r="A53" s="18"/>
      <c r="B53" s="98"/>
      <c r="C53" s="36"/>
      <c r="D53" s="36"/>
      <c r="E53" s="36"/>
      <c r="F53" s="36"/>
      <c r="G53" s="36"/>
      <c r="H53" s="36"/>
      <c r="I53" s="130" t="s">
        <v>44</v>
      </c>
      <c r="J53" s="52">
        <v>713</v>
      </c>
      <c r="K53" s="53">
        <v>4</v>
      </c>
      <c r="L53" s="53">
        <v>9</v>
      </c>
      <c r="M53" s="124">
        <v>1740100000</v>
      </c>
      <c r="N53" s="54"/>
      <c r="O53" s="55"/>
      <c r="P53" s="56"/>
      <c r="Q53" s="56"/>
      <c r="R53" s="57"/>
      <c r="S53" s="57">
        <f>SUM(S55)</f>
        <v>650000</v>
      </c>
      <c r="T53" s="57">
        <f>SUM(T55)</f>
        <v>657930</v>
      </c>
      <c r="U53" s="57">
        <f>SUM(U55)</f>
        <v>665040</v>
      </c>
      <c r="V53" s="19"/>
      <c r="W53" s="20"/>
    </row>
    <row r="54" spans="1:23" ht="12.75" customHeight="1" x14ac:dyDescent="0.2">
      <c r="A54" s="18"/>
      <c r="B54" s="98"/>
      <c r="C54" s="36"/>
      <c r="D54" s="36"/>
      <c r="E54" s="36"/>
      <c r="F54" s="36"/>
      <c r="G54" s="36"/>
      <c r="H54" s="36"/>
      <c r="I54" s="99" t="s">
        <v>56</v>
      </c>
      <c r="J54" s="52">
        <v>713</v>
      </c>
      <c r="K54" s="53">
        <v>4</v>
      </c>
      <c r="L54" s="53">
        <v>9</v>
      </c>
      <c r="M54" s="124" t="s">
        <v>45</v>
      </c>
      <c r="N54" s="54"/>
      <c r="O54" s="55"/>
      <c r="P54" s="56"/>
      <c r="Q54" s="56"/>
      <c r="R54" s="57"/>
      <c r="S54" s="57">
        <f>SUM(S55)</f>
        <v>650000</v>
      </c>
      <c r="T54" s="57">
        <f>SUM(T55)</f>
        <v>657930</v>
      </c>
      <c r="U54" s="57">
        <f>SUM(U55)</f>
        <v>665040</v>
      </c>
      <c r="V54" s="19"/>
      <c r="W54" s="20"/>
    </row>
    <row r="55" spans="1:23" ht="24.75" customHeight="1" x14ac:dyDescent="0.2">
      <c r="A55" s="18"/>
      <c r="B55" s="293" t="s">
        <v>38</v>
      </c>
      <c r="C55" s="266"/>
      <c r="D55" s="266"/>
      <c r="E55" s="266"/>
      <c r="F55" s="266"/>
      <c r="G55" s="266"/>
      <c r="H55" s="266"/>
      <c r="I55" s="267"/>
      <c r="J55" s="67">
        <v>713</v>
      </c>
      <c r="K55" s="76">
        <v>4</v>
      </c>
      <c r="L55" s="76">
        <v>9</v>
      </c>
      <c r="M55" s="211" t="s">
        <v>45</v>
      </c>
      <c r="N55" s="70">
        <v>240</v>
      </c>
      <c r="O55" s="71"/>
      <c r="P55" s="72"/>
      <c r="Q55" s="72"/>
      <c r="R55" s="73"/>
      <c r="S55" s="73">
        <v>650000</v>
      </c>
      <c r="T55" s="73">
        <v>657930</v>
      </c>
      <c r="U55" s="73">
        <v>665040</v>
      </c>
      <c r="V55" s="19"/>
      <c r="W55" s="20"/>
    </row>
    <row r="56" spans="1:23" ht="27.75" customHeight="1" x14ac:dyDescent="0.2">
      <c r="A56" s="18"/>
      <c r="B56" s="97"/>
      <c r="C56" s="36"/>
      <c r="D56" s="36"/>
      <c r="E56" s="36"/>
      <c r="F56" s="36"/>
      <c r="G56" s="36"/>
      <c r="H56" s="36"/>
      <c r="I56" s="238" t="s">
        <v>84</v>
      </c>
      <c r="J56" s="67">
        <v>713</v>
      </c>
      <c r="K56" s="76">
        <v>4</v>
      </c>
      <c r="L56" s="76">
        <v>9</v>
      </c>
      <c r="M56" s="211" t="s">
        <v>83</v>
      </c>
      <c r="N56" s="239"/>
      <c r="O56" s="240"/>
      <c r="P56" s="241"/>
      <c r="Q56" s="241"/>
      <c r="R56" s="242"/>
      <c r="S56" s="242"/>
      <c r="T56" s="242"/>
      <c r="U56" s="225">
        <f>SUM(U57)</f>
        <v>0</v>
      </c>
      <c r="V56" s="19"/>
      <c r="W56" s="20"/>
    </row>
    <row r="57" spans="1:23" ht="26.25" customHeight="1" x14ac:dyDescent="0.2">
      <c r="A57" s="18"/>
      <c r="B57" s="97"/>
      <c r="C57" s="36"/>
      <c r="D57" s="36"/>
      <c r="E57" s="36"/>
      <c r="F57" s="36"/>
      <c r="G57" s="36"/>
      <c r="H57" s="36"/>
      <c r="I57" s="238" t="s">
        <v>38</v>
      </c>
      <c r="J57" s="67">
        <v>713</v>
      </c>
      <c r="K57" s="76">
        <v>4</v>
      </c>
      <c r="L57" s="76">
        <v>9</v>
      </c>
      <c r="M57" s="211" t="s">
        <v>83</v>
      </c>
      <c r="N57" s="239">
        <v>240</v>
      </c>
      <c r="O57" s="240"/>
      <c r="P57" s="241"/>
      <c r="Q57" s="241"/>
      <c r="R57" s="242"/>
      <c r="S57" s="242"/>
      <c r="T57" s="242"/>
      <c r="U57" s="225">
        <v>0</v>
      </c>
      <c r="V57" s="19"/>
      <c r="W57" s="20"/>
    </row>
    <row r="58" spans="1:23" s="229" customFormat="1" ht="29.45" customHeight="1" x14ac:dyDescent="0.25">
      <c r="A58" s="227"/>
      <c r="B58" s="230"/>
      <c r="C58" s="219"/>
      <c r="D58" s="219"/>
      <c r="E58" s="219"/>
      <c r="F58" s="219"/>
      <c r="G58" s="219"/>
      <c r="H58" s="219"/>
      <c r="I58" s="219" t="s">
        <v>78</v>
      </c>
      <c r="J58" s="88">
        <v>713</v>
      </c>
      <c r="K58" s="231">
        <v>4</v>
      </c>
      <c r="L58" s="231">
        <v>12</v>
      </c>
      <c r="M58" s="232"/>
      <c r="N58" s="233"/>
      <c r="O58" s="234"/>
      <c r="P58" s="89"/>
      <c r="Q58" s="89"/>
      <c r="R58" s="235"/>
      <c r="S58" s="235">
        <f>SUM(S59)</f>
        <v>0</v>
      </c>
      <c r="T58" s="235"/>
      <c r="U58" s="235">
        <f>SUM(U66)</f>
        <v>363000</v>
      </c>
      <c r="V58" s="228"/>
      <c r="W58" s="159"/>
    </row>
    <row r="59" spans="1:23" ht="37.15" customHeight="1" x14ac:dyDescent="0.2">
      <c r="A59" s="18"/>
      <c r="B59" s="265" t="s">
        <v>69</v>
      </c>
      <c r="C59" s="294"/>
      <c r="D59" s="294"/>
      <c r="E59" s="294"/>
      <c r="F59" s="294"/>
      <c r="G59" s="294"/>
      <c r="H59" s="294"/>
      <c r="I59" s="295"/>
      <c r="J59" s="67">
        <v>713</v>
      </c>
      <c r="K59" s="76">
        <v>4</v>
      </c>
      <c r="L59" s="76">
        <v>12</v>
      </c>
      <c r="M59" s="124">
        <v>1700000000</v>
      </c>
      <c r="N59" s="70"/>
      <c r="O59" s="71"/>
      <c r="P59" s="72"/>
      <c r="Q59" s="72"/>
      <c r="R59" s="73"/>
      <c r="S59" s="25">
        <f>SUM(S60)</f>
        <v>0</v>
      </c>
      <c r="T59" s="73"/>
      <c r="U59" s="73">
        <f>SUM(U66)</f>
        <v>363000</v>
      </c>
      <c r="V59" s="19"/>
      <c r="W59" s="20"/>
    </row>
    <row r="60" spans="1:23" ht="17.25" customHeight="1" x14ac:dyDescent="0.2">
      <c r="A60" s="18"/>
      <c r="B60" s="296" t="s">
        <v>74</v>
      </c>
      <c r="C60" s="297"/>
      <c r="D60" s="297"/>
      <c r="E60" s="297"/>
      <c r="F60" s="297"/>
      <c r="G60" s="297"/>
      <c r="H60" s="297"/>
      <c r="I60" s="298"/>
      <c r="J60" s="67">
        <v>713</v>
      </c>
      <c r="K60" s="76">
        <v>4</v>
      </c>
      <c r="L60" s="76">
        <v>12</v>
      </c>
      <c r="M60" s="211">
        <v>1710000000</v>
      </c>
      <c r="N60" s="70"/>
      <c r="O60" s="71"/>
      <c r="P60" s="72"/>
      <c r="Q60" s="72"/>
      <c r="R60" s="73"/>
      <c r="S60" s="25">
        <f>SUM(S63+S66)</f>
        <v>0</v>
      </c>
      <c r="T60" s="73"/>
      <c r="U60" s="73">
        <f>SUM(U64)</f>
        <v>363000</v>
      </c>
      <c r="V60" s="19"/>
      <c r="W60" s="20"/>
    </row>
    <row r="61" spans="1:23" ht="22.9" customHeight="1" x14ac:dyDescent="0.2">
      <c r="A61" s="18"/>
      <c r="B61" s="265" t="s">
        <v>75</v>
      </c>
      <c r="C61" s="286"/>
      <c r="D61" s="286"/>
      <c r="E61" s="286"/>
      <c r="F61" s="286"/>
      <c r="G61" s="286"/>
      <c r="H61" s="286"/>
      <c r="I61" s="287"/>
      <c r="J61" s="45">
        <v>713</v>
      </c>
      <c r="K61" s="22">
        <v>4</v>
      </c>
      <c r="L61" s="22">
        <v>12</v>
      </c>
      <c r="M61" s="117">
        <v>1710100000</v>
      </c>
      <c r="N61" s="70"/>
      <c r="O61" s="71"/>
      <c r="P61" s="72"/>
      <c r="Q61" s="72"/>
      <c r="R61" s="73"/>
      <c r="S61" s="25">
        <f>SUM(S63)</f>
        <v>0</v>
      </c>
      <c r="T61" s="73"/>
      <c r="U61" s="73"/>
      <c r="V61" s="19"/>
      <c r="W61" s="20"/>
    </row>
    <row r="62" spans="1:23" ht="15.6" customHeight="1" x14ac:dyDescent="0.2">
      <c r="A62" s="18"/>
      <c r="B62" s="265" t="s">
        <v>77</v>
      </c>
      <c r="C62" s="286"/>
      <c r="D62" s="286"/>
      <c r="E62" s="286"/>
      <c r="F62" s="286"/>
      <c r="G62" s="286"/>
      <c r="H62" s="286"/>
      <c r="I62" s="287"/>
      <c r="J62" s="45">
        <v>713</v>
      </c>
      <c r="K62" s="22">
        <v>4</v>
      </c>
      <c r="L62" s="22">
        <v>12</v>
      </c>
      <c r="M62" s="117" t="s">
        <v>76</v>
      </c>
      <c r="N62" s="70"/>
      <c r="O62" s="71"/>
      <c r="P62" s="72"/>
      <c r="Q62" s="72"/>
      <c r="R62" s="73"/>
      <c r="S62" s="25">
        <f>SUM(S63)</f>
        <v>0</v>
      </c>
      <c r="T62" s="73"/>
      <c r="U62" s="73"/>
      <c r="V62" s="19"/>
      <c r="W62" s="20"/>
    </row>
    <row r="63" spans="1:23" s="139" customFormat="1" ht="24" customHeight="1" x14ac:dyDescent="0.2">
      <c r="A63" s="136"/>
      <c r="B63" s="293" t="s">
        <v>38</v>
      </c>
      <c r="C63" s="309"/>
      <c r="D63" s="309"/>
      <c r="E63" s="309"/>
      <c r="F63" s="309"/>
      <c r="G63" s="309"/>
      <c r="H63" s="309"/>
      <c r="I63" s="310"/>
      <c r="J63" s="68">
        <v>713</v>
      </c>
      <c r="K63" s="221">
        <v>4</v>
      </c>
      <c r="L63" s="221">
        <v>12</v>
      </c>
      <c r="M63" s="211" t="s">
        <v>76</v>
      </c>
      <c r="N63" s="222">
        <v>240</v>
      </c>
      <c r="O63" s="223"/>
      <c r="P63" s="224"/>
      <c r="Q63" s="224"/>
      <c r="R63" s="225"/>
      <c r="S63" s="225"/>
      <c r="T63" s="225"/>
      <c r="U63" s="225"/>
      <c r="V63" s="226"/>
      <c r="W63" s="138"/>
    </row>
    <row r="64" spans="1:23" s="139" customFormat="1" ht="21.6" customHeight="1" x14ac:dyDescent="0.2">
      <c r="A64" s="136"/>
      <c r="B64" s="293" t="s">
        <v>79</v>
      </c>
      <c r="C64" s="266"/>
      <c r="D64" s="266"/>
      <c r="E64" s="266"/>
      <c r="F64" s="266"/>
      <c r="G64" s="266"/>
      <c r="H64" s="266"/>
      <c r="I64" s="267"/>
      <c r="J64" s="68">
        <v>713</v>
      </c>
      <c r="K64" s="221">
        <v>4</v>
      </c>
      <c r="L64" s="221">
        <v>12</v>
      </c>
      <c r="M64" s="211">
        <v>1710300000</v>
      </c>
      <c r="N64" s="222"/>
      <c r="O64" s="223"/>
      <c r="P64" s="224"/>
      <c r="Q64" s="224"/>
      <c r="R64" s="225"/>
      <c r="S64" s="25">
        <f>SUM(S66)</f>
        <v>0</v>
      </c>
      <c r="T64" s="225"/>
      <c r="U64" s="225">
        <f>SUM(U65)</f>
        <v>363000</v>
      </c>
      <c r="V64" s="226"/>
      <c r="W64" s="138"/>
    </row>
    <row r="65" spans="1:23" s="83" customFormat="1" ht="64.5" customHeight="1" x14ac:dyDescent="0.2">
      <c r="A65" s="82"/>
      <c r="B65" s="265" t="s">
        <v>90</v>
      </c>
      <c r="C65" s="286"/>
      <c r="D65" s="286"/>
      <c r="E65" s="286"/>
      <c r="F65" s="286"/>
      <c r="G65" s="286"/>
      <c r="H65" s="286"/>
      <c r="I65" s="287"/>
      <c r="J65" s="45">
        <v>713</v>
      </c>
      <c r="K65" s="22">
        <v>4</v>
      </c>
      <c r="L65" s="22">
        <v>12</v>
      </c>
      <c r="M65" s="117" t="s">
        <v>89</v>
      </c>
      <c r="N65" s="21"/>
      <c r="O65" s="23"/>
      <c r="P65" s="24"/>
      <c r="Q65" s="24"/>
      <c r="R65" s="25"/>
      <c r="S65" s="25">
        <f>SUM(S66)</f>
        <v>0</v>
      </c>
      <c r="T65" s="25"/>
      <c r="U65" s="25">
        <f>SUM(U66)</f>
        <v>363000</v>
      </c>
      <c r="V65" s="19"/>
      <c r="W65" s="20"/>
    </row>
    <row r="66" spans="1:23" s="139" customFormat="1" ht="22.5" customHeight="1" x14ac:dyDescent="0.2">
      <c r="A66" s="136"/>
      <c r="B66" s="293" t="s">
        <v>38</v>
      </c>
      <c r="C66" s="309"/>
      <c r="D66" s="309"/>
      <c r="E66" s="309"/>
      <c r="F66" s="309"/>
      <c r="G66" s="309"/>
      <c r="H66" s="309"/>
      <c r="I66" s="310"/>
      <c r="J66" s="68">
        <v>713</v>
      </c>
      <c r="K66" s="221">
        <v>4</v>
      </c>
      <c r="L66" s="221">
        <v>12</v>
      </c>
      <c r="M66" s="117" t="s">
        <v>89</v>
      </c>
      <c r="N66" s="222">
        <v>240</v>
      </c>
      <c r="O66" s="223"/>
      <c r="P66" s="224"/>
      <c r="Q66" s="224"/>
      <c r="R66" s="225"/>
      <c r="S66" s="225"/>
      <c r="T66" s="225"/>
      <c r="U66" s="225">
        <v>363000</v>
      </c>
      <c r="V66" s="226"/>
      <c r="W66" s="138"/>
    </row>
    <row r="67" spans="1:23" s="181" customFormat="1" ht="18.75" customHeight="1" x14ac:dyDescent="0.25">
      <c r="A67" s="177"/>
      <c r="B67" s="281" t="s">
        <v>14</v>
      </c>
      <c r="C67" s="281"/>
      <c r="D67" s="281"/>
      <c r="E67" s="281"/>
      <c r="F67" s="281"/>
      <c r="G67" s="281"/>
      <c r="H67" s="281"/>
      <c r="I67" s="282"/>
      <c r="J67" s="178">
        <v>713</v>
      </c>
      <c r="K67" s="154">
        <v>5</v>
      </c>
      <c r="L67" s="154">
        <v>0</v>
      </c>
      <c r="M67" s="155"/>
      <c r="N67" s="153"/>
      <c r="O67" s="156">
        <v>10000</v>
      </c>
      <c r="P67" s="142">
        <v>10000</v>
      </c>
      <c r="Q67" s="142">
        <v>10000</v>
      </c>
      <c r="R67" s="157">
        <v>10000</v>
      </c>
      <c r="S67" s="157">
        <f>SUM(S68)</f>
        <v>661084</v>
      </c>
      <c r="T67" s="157">
        <f>SUM(T68)</f>
        <v>300000</v>
      </c>
      <c r="U67" s="157">
        <f>SUM(U68)</f>
        <v>192721</v>
      </c>
      <c r="V67" s="179" t="s">
        <v>10</v>
      </c>
      <c r="W67" s="180"/>
    </row>
    <row r="68" spans="1:23" s="135" customFormat="1" ht="36.75" customHeight="1" x14ac:dyDescent="0.2">
      <c r="A68" s="133"/>
      <c r="B68" s="265" t="s">
        <v>69</v>
      </c>
      <c r="C68" s="286"/>
      <c r="D68" s="286"/>
      <c r="E68" s="286"/>
      <c r="F68" s="286"/>
      <c r="G68" s="286"/>
      <c r="H68" s="286"/>
      <c r="I68" s="287"/>
      <c r="J68" s="52">
        <v>713</v>
      </c>
      <c r="K68" s="53">
        <v>5</v>
      </c>
      <c r="L68" s="53">
        <v>0</v>
      </c>
      <c r="M68" s="124"/>
      <c r="N68" s="54"/>
      <c r="O68" s="55"/>
      <c r="P68" s="56"/>
      <c r="Q68" s="56"/>
      <c r="R68" s="57"/>
      <c r="S68" s="57">
        <f>SUM(S69+S76)</f>
        <v>661084</v>
      </c>
      <c r="T68" s="57">
        <f>SUM(T69+T76)</f>
        <v>300000</v>
      </c>
      <c r="U68" s="57">
        <f>SUM(U69+U76)</f>
        <v>192721</v>
      </c>
      <c r="V68" s="134"/>
      <c r="W68" s="20"/>
    </row>
    <row r="69" spans="1:23" s="113" customFormat="1" ht="15" customHeight="1" x14ac:dyDescent="0.2">
      <c r="A69" s="108"/>
      <c r="B69" s="300" t="s">
        <v>62</v>
      </c>
      <c r="C69" s="301"/>
      <c r="D69" s="301"/>
      <c r="E69" s="301"/>
      <c r="F69" s="301"/>
      <c r="G69" s="301"/>
      <c r="H69" s="301"/>
      <c r="I69" s="302"/>
      <c r="J69" s="110">
        <v>713</v>
      </c>
      <c r="K69" s="101">
        <v>5</v>
      </c>
      <c r="L69" s="101">
        <v>2</v>
      </c>
      <c r="M69" s="123"/>
      <c r="N69" s="102"/>
      <c r="O69" s="103"/>
      <c r="P69" s="104"/>
      <c r="Q69" s="104"/>
      <c r="R69" s="105"/>
      <c r="S69" s="105">
        <f>SUM(S73+S75)</f>
        <v>15000</v>
      </c>
      <c r="T69" s="105">
        <f>SUM(T71)</f>
        <v>0</v>
      </c>
      <c r="U69" s="105">
        <f>SUM(U71)</f>
        <v>0</v>
      </c>
      <c r="V69" s="111"/>
      <c r="W69" s="112"/>
    </row>
    <row r="70" spans="1:23" s="135" customFormat="1" ht="21.75" customHeight="1" x14ac:dyDescent="0.2">
      <c r="A70" s="133"/>
      <c r="B70" s="265" t="s">
        <v>57</v>
      </c>
      <c r="C70" s="266"/>
      <c r="D70" s="266"/>
      <c r="E70" s="266"/>
      <c r="F70" s="266"/>
      <c r="G70" s="266"/>
      <c r="H70" s="266"/>
      <c r="I70" s="267"/>
      <c r="J70" s="52">
        <v>713</v>
      </c>
      <c r="K70" s="53">
        <v>5</v>
      </c>
      <c r="L70" s="53">
        <v>2</v>
      </c>
      <c r="M70" s="124">
        <v>1720000000</v>
      </c>
      <c r="N70" s="54"/>
      <c r="O70" s="55"/>
      <c r="P70" s="56"/>
      <c r="Q70" s="56"/>
      <c r="R70" s="57"/>
      <c r="S70" s="57">
        <f>SUM(S73+S75)</f>
        <v>15000</v>
      </c>
      <c r="T70" s="57">
        <f>SUM(T75)</f>
        <v>0</v>
      </c>
      <c r="U70" s="57">
        <f>SUM(U75)</f>
        <v>0</v>
      </c>
      <c r="V70" s="134"/>
      <c r="W70" s="20"/>
    </row>
    <row r="71" spans="1:23" s="135" customFormat="1" ht="25.5" customHeight="1" x14ac:dyDescent="0.2">
      <c r="A71" s="133"/>
      <c r="B71" s="265" t="s">
        <v>71</v>
      </c>
      <c r="C71" s="266"/>
      <c r="D71" s="266"/>
      <c r="E71" s="266"/>
      <c r="F71" s="266"/>
      <c r="G71" s="266"/>
      <c r="H71" s="266"/>
      <c r="I71" s="267"/>
      <c r="J71" s="52">
        <v>713</v>
      </c>
      <c r="K71" s="53">
        <v>5</v>
      </c>
      <c r="L71" s="53">
        <v>2</v>
      </c>
      <c r="M71" s="124">
        <v>1720200000</v>
      </c>
      <c r="N71" s="54"/>
      <c r="O71" s="55"/>
      <c r="P71" s="56"/>
      <c r="Q71" s="56"/>
      <c r="R71" s="57"/>
      <c r="S71" s="57">
        <f>SUM(S73+S75)</f>
        <v>15000</v>
      </c>
      <c r="T71" s="57">
        <f>SUM(T75)</f>
        <v>0</v>
      </c>
      <c r="U71" s="57">
        <f>SUM(U75)</f>
        <v>0</v>
      </c>
      <c r="V71" s="134"/>
      <c r="W71" s="20"/>
    </row>
    <row r="72" spans="1:23" s="135" customFormat="1" ht="25.5" customHeight="1" x14ac:dyDescent="0.2">
      <c r="A72" s="133"/>
      <c r="B72" s="265" t="s">
        <v>72</v>
      </c>
      <c r="C72" s="266"/>
      <c r="D72" s="266"/>
      <c r="E72" s="266"/>
      <c r="F72" s="266"/>
      <c r="G72" s="266"/>
      <c r="H72" s="266"/>
      <c r="I72" s="267"/>
      <c r="J72" s="52">
        <v>712</v>
      </c>
      <c r="K72" s="53">
        <v>5</v>
      </c>
      <c r="L72" s="53">
        <v>2</v>
      </c>
      <c r="M72" s="124">
        <v>1720290020</v>
      </c>
      <c r="N72" s="54"/>
      <c r="O72" s="55"/>
      <c r="P72" s="56"/>
      <c r="Q72" s="56"/>
      <c r="R72" s="57"/>
      <c r="S72" s="57">
        <f>SUM(S73)</f>
        <v>0</v>
      </c>
      <c r="T72" s="57"/>
      <c r="U72" s="57"/>
      <c r="V72" s="134"/>
      <c r="W72" s="20"/>
    </row>
    <row r="73" spans="1:23" s="135" customFormat="1" ht="25.5" customHeight="1" x14ac:dyDescent="0.2">
      <c r="A73" s="133"/>
      <c r="B73" s="284" t="s">
        <v>38</v>
      </c>
      <c r="C73" s="284"/>
      <c r="D73" s="284"/>
      <c r="E73" s="284"/>
      <c r="F73" s="284"/>
      <c r="G73" s="284"/>
      <c r="H73" s="284"/>
      <c r="I73" s="285"/>
      <c r="J73" s="52">
        <v>712</v>
      </c>
      <c r="K73" s="53">
        <v>5</v>
      </c>
      <c r="L73" s="53">
        <v>2</v>
      </c>
      <c r="M73" s="124">
        <v>1720290020</v>
      </c>
      <c r="N73" s="54">
        <v>240</v>
      </c>
      <c r="O73" s="55"/>
      <c r="P73" s="56"/>
      <c r="Q73" s="56"/>
      <c r="R73" s="57"/>
      <c r="S73" s="57">
        <v>0</v>
      </c>
      <c r="T73" s="57"/>
      <c r="U73" s="57"/>
      <c r="V73" s="134"/>
      <c r="W73" s="20"/>
    </row>
    <row r="74" spans="1:23" s="135" customFormat="1" ht="13.9" customHeight="1" x14ac:dyDescent="0.2">
      <c r="A74" s="133"/>
      <c r="B74" s="299" t="s">
        <v>58</v>
      </c>
      <c r="C74" s="266"/>
      <c r="D74" s="266"/>
      <c r="E74" s="266"/>
      <c r="F74" s="266"/>
      <c r="G74" s="266"/>
      <c r="H74" s="266"/>
      <c r="I74" s="267"/>
      <c r="J74" s="52">
        <v>713</v>
      </c>
      <c r="K74" s="53">
        <v>5</v>
      </c>
      <c r="L74" s="53">
        <v>2</v>
      </c>
      <c r="M74" s="124">
        <v>1720290110</v>
      </c>
      <c r="N74" s="54"/>
      <c r="O74" s="55"/>
      <c r="P74" s="56"/>
      <c r="Q74" s="56"/>
      <c r="R74" s="57"/>
      <c r="S74" s="57">
        <f>SUM(S75)</f>
        <v>15000</v>
      </c>
      <c r="T74" s="57">
        <f>SUM(T75)</f>
        <v>0</v>
      </c>
      <c r="U74" s="57">
        <f>SUM(U75)</f>
        <v>0</v>
      </c>
      <c r="V74" s="134"/>
      <c r="W74" s="20"/>
    </row>
    <row r="75" spans="1:23" s="139" customFormat="1" ht="22.5" customHeight="1" x14ac:dyDescent="0.2">
      <c r="A75" s="136"/>
      <c r="B75" s="283" t="s">
        <v>38</v>
      </c>
      <c r="C75" s="284"/>
      <c r="D75" s="284"/>
      <c r="E75" s="284"/>
      <c r="F75" s="284"/>
      <c r="G75" s="284"/>
      <c r="H75" s="284"/>
      <c r="I75" s="285"/>
      <c r="J75" s="67">
        <v>713</v>
      </c>
      <c r="K75" s="76">
        <v>5</v>
      </c>
      <c r="L75" s="76">
        <v>2</v>
      </c>
      <c r="M75" s="120">
        <v>1720290110</v>
      </c>
      <c r="N75" s="70">
        <v>240</v>
      </c>
      <c r="O75" s="71"/>
      <c r="P75" s="72"/>
      <c r="Q75" s="72"/>
      <c r="R75" s="73"/>
      <c r="S75" s="73">
        <v>15000</v>
      </c>
      <c r="T75" s="73"/>
      <c r="U75" s="73"/>
      <c r="V75" s="137"/>
      <c r="W75" s="138"/>
    </row>
    <row r="76" spans="1:23" s="113" customFormat="1" ht="15" customHeight="1" x14ac:dyDescent="0.2">
      <c r="A76" s="108"/>
      <c r="B76" s="300" t="s">
        <v>63</v>
      </c>
      <c r="C76" s="303"/>
      <c r="D76" s="303"/>
      <c r="E76" s="303"/>
      <c r="F76" s="303"/>
      <c r="G76" s="303"/>
      <c r="H76" s="303"/>
      <c r="I76" s="304"/>
      <c r="J76" s="110">
        <v>713</v>
      </c>
      <c r="K76" s="101">
        <v>5</v>
      </c>
      <c r="L76" s="101">
        <v>3</v>
      </c>
      <c r="M76" s="123"/>
      <c r="N76" s="102"/>
      <c r="O76" s="103"/>
      <c r="P76" s="104"/>
      <c r="Q76" s="104"/>
      <c r="R76" s="105"/>
      <c r="S76" s="105">
        <f t="shared" ref="S76:U77" si="1">SUM(S77)</f>
        <v>646084</v>
      </c>
      <c r="T76" s="105">
        <f t="shared" si="1"/>
        <v>300000</v>
      </c>
      <c r="U76" s="105">
        <f>SUM(U77)</f>
        <v>192721</v>
      </c>
      <c r="V76" s="111"/>
      <c r="W76" s="112"/>
    </row>
    <row r="77" spans="1:23" s="135" customFormat="1" ht="11.45" customHeight="1" x14ac:dyDescent="0.2">
      <c r="A77" s="133"/>
      <c r="B77" s="265" t="s">
        <v>54</v>
      </c>
      <c r="C77" s="286"/>
      <c r="D77" s="286"/>
      <c r="E77" s="286"/>
      <c r="F77" s="286"/>
      <c r="G77" s="286"/>
      <c r="H77" s="286"/>
      <c r="I77" s="287"/>
      <c r="J77" s="52">
        <v>713</v>
      </c>
      <c r="K77" s="53">
        <v>5</v>
      </c>
      <c r="L77" s="53">
        <v>3</v>
      </c>
      <c r="M77" s="124">
        <v>1770000000</v>
      </c>
      <c r="N77" s="54"/>
      <c r="O77" s="55"/>
      <c r="P77" s="56"/>
      <c r="Q77" s="56"/>
      <c r="R77" s="57"/>
      <c r="S77" s="57">
        <f t="shared" si="1"/>
        <v>646084</v>
      </c>
      <c r="T77" s="57">
        <f t="shared" si="1"/>
        <v>300000</v>
      </c>
      <c r="U77" s="57">
        <f t="shared" si="1"/>
        <v>192721</v>
      </c>
      <c r="V77" s="134"/>
      <c r="W77" s="20"/>
    </row>
    <row r="78" spans="1:23" ht="21" customHeight="1" x14ac:dyDescent="0.2">
      <c r="A78" s="18"/>
      <c r="B78" s="265" t="s">
        <v>64</v>
      </c>
      <c r="C78" s="294"/>
      <c r="D78" s="294"/>
      <c r="E78" s="294"/>
      <c r="F78" s="294"/>
      <c r="G78" s="294"/>
      <c r="H78" s="294"/>
      <c r="I78" s="295"/>
      <c r="J78" s="45">
        <v>713</v>
      </c>
      <c r="K78" s="22">
        <v>5</v>
      </c>
      <c r="L78" s="22">
        <v>3</v>
      </c>
      <c r="M78" s="117">
        <v>1770100000</v>
      </c>
      <c r="N78" s="21"/>
      <c r="O78" s="23"/>
      <c r="P78" s="24"/>
      <c r="Q78" s="24"/>
      <c r="R78" s="25"/>
      <c r="S78" s="25">
        <f>SUM(S85+S83+S81+S87)</f>
        <v>646084</v>
      </c>
      <c r="T78" s="25">
        <f>SUM(T85+T83)</f>
        <v>300000</v>
      </c>
      <c r="U78" s="25">
        <f>SUM(U83+U85+U80+U81)</f>
        <v>192721</v>
      </c>
      <c r="V78" s="19"/>
      <c r="W78" s="20"/>
    </row>
    <row r="79" spans="1:23" ht="15.75" customHeight="1" x14ac:dyDescent="0.2">
      <c r="A79" s="18"/>
      <c r="B79" s="29"/>
      <c r="C79" s="217"/>
      <c r="D79" s="217"/>
      <c r="E79" s="217"/>
      <c r="F79" s="217"/>
      <c r="G79" s="217"/>
      <c r="H79" s="217"/>
      <c r="I79" s="99" t="s">
        <v>81</v>
      </c>
      <c r="J79" s="45">
        <v>713</v>
      </c>
      <c r="K79" s="22">
        <v>5</v>
      </c>
      <c r="L79" s="22">
        <v>3</v>
      </c>
      <c r="M79" s="117" t="s">
        <v>80</v>
      </c>
      <c r="N79" s="21"/>
      <c r="O79" s="23"/>
      <c r="P79" s="24"/>
      <c r="Q79" s="24"/>
      <c r="R79" s="25"/>
      <c r="S79" s="25"/>
      <c r="T79" s="25"/>
      <c r="U79" s="25">
        <f>SUM(U80)</f>
        <v>0</v>
      </c>
      <c r="V79" s="19"/>
      <c r="W79" s="20"/>
    </row>
    <row r="80" spans="1:23" s="139" customFormat="1" ht="25.5" customHeight="1" x14ac:dyDescent="0.2">
      <c r="A80" s="136"/>
      <c r="B80" s="218"/>
      <c r="C80" s="220"/>
      <c r="D80" s="220"/>
      <c r="E80" s="220"/>
      <c r="F80" s="220"/>
      <c r="G80" s="220"/>
      <c r="H80" s="220"/>
      <c r="I80" s="100" t="s">
        <v>38</v>
      </c>
      <c r="J80" s="68">
        <v>713</v>
      </c>
      <c r="K80" s="221">
        <v>5</v>
      </c>
      <c r="L80" s="221">
        <v>3</v>
      </c>
      <c r="M80" s="211" t="s">
        <v>80</v>
      </c>
      <c r="N80" s="222">
        <v>240</v>
      </c>
      <c r="O80" s="223"/>
      <c r="P80" s="224"/>
      <c r="Q80" s="224"/>
      <c r="R80" s="225"/>
      <c r="S80" s="225"/>
      <c r="T80" s="225"/>
      <c r="U80" s="225">
        <v>0</v>
      </c>
      <c r="V80" s="226"/>
      <c r="W80" s="138"/>
    </row>
    <row r="81" spans="1:23" ht="21" customHeight="1" x14ac:dyDescent="0.2">
      <c r="A81" s="18"/>
      <c r="B81" s="265" t="s">
        <v>73</v>
      </c>
      <c r="C81" s="266"/>
      <c r="D81" s="266"/>
      <c r="E81" s="266"/>
      <c r="F81" s="266"/>
      <c r="G81" s="266"/>
      <c r="H81" s="266"/>
      <c r="I81" s="267"/>
      <c r="J81" s="45">
        <v>713</v>
      </c>
      <c r="K81" s="22">
        <v>5</v>
      </c>
      <c r="L81" s="22">
        <v>3</v>
      </c>
      <c r="M81" s="117">
        <v>1770190080</v>
      </c>
      <c r="N81" s="21"/>
      <c r="O81" s="23"/>
      <c r="P81" s="24"/>
      <c r="Q81" s="24"/>
      <c r="R81" s="25"/>
      <c r="S81" s="25">
        <f>SUM(S82)</f>
        <v>50000</v>
      </c>
      <c r="T81" s="25"/>
      <c r="U81" s="25"/>
      <c r="V81" s="19"/>
      <c r="W81" s="20"/>
    </row>
    <row r="82" spans="1:23" ht="21" customHeight="1" x14ac:dyDescent="0.2">
      <c r="A82" s="18"/>
      <c r="B82" s="29"/>
      <c r="C82" s="217"/>
      <c r="D82" s="217"/>
      <c r="E82" s="217"/>
      <c r="F82" s="217"/>
      <c r="G82" s="217"/>
      <c r="H82" s="217"/>
      <c r="I82" s="62" t="s">
        <v>26</v>
      </c>
      <c r="J82" s="45">
        <v>713</v>
      </c>
      <c r="K82" s="31">
        <v>5</v>
      </c>
      <c r="L82" s="31">
        <v>3</v>
      </c>
      <c r="M82" s="117">
        <v>1770190080</v>
      </c>
      <c r="N82" s="21">
        <v>240</v>
      </c>
      <c r="O82" s="23"/>
      <c r="P82" s="24"/>
      <c r="Q82" s="24"/>
      <c r="R82" s="25"/>
      <c r="S82" s="25">
        <v>50000</v>
      </c>
      <c r="T82" s="25"/>
      <c r="U82" s="25"/>
      <c r="V82" s="19"/>
      <c r="W82" s="20"/>
    </row>
    <row r="83" spans="1:23" ht="12" customHeight="1" x14ac:dyDescent="0.2">
      <c r="A83" s="18"/>
      <c r="B83" s="29"/>
      <c r="C83" s="84"/>
      <c r="D83" s="84"/>
      <c r="E83" s="84"/>
      <c r="F83" s="84"/>
      <c r="G83" s="84"/>
      <c r="H83" s="84"/>
      <c r="I83" s="58" t="s">
        <v>55</v>
      </c>
      <c r="J83" s="45">
        <v>713</v>
      </c>
      <c r="K83" s="22">
        <v>5</v>
      </c>
      <c r="L83" s="22">
        <v>3</v>
      </c>
      <c r="M83" s="117">
        <v>1770190140</v>
      </c>
      <c r="N83" s="21"/>
      <c r="O83" s="23"/>
      <c r="P83" s="24"/>
      <c r="Q83" s="24"/>
      <c r="R83" s="25"/>
      <c r="S83" s="25">
        <f>SUM(S84)</f>
        <v>100000</v>
      </c>
      <c r="T83" s="25">
        <f>SUM(T84)</f>
        <v>50000</v>
      </c>
      <c r="U83" s="25">
        <f>SUM(U84)</f>
        <v>0</v>
      </c>
      <c r="V83" s="19"/>
      <c r="W83" s="20"/>
    </row>
    <row r="84" spans="1:23" ht="23.25" customHeight="1" x14ac:dyDescent="0.2">
      <c r="A84" s="18"/>
      <c r="B84" s="284" t="s">
        <v>38</v>
      </c>
      <c r="C84" s="284"/>
      <c r="D84" s="284"/>
      <c r="E84" s="284"/>
      <c r="F84" s="284"/>
      <c r="G84" s="284"/>
      <c r="H84" s="284"/>
      <c r="I84" s="285"/>
      <c r="J84" s="67">
        <v>713</v>
      </c>
      <c r="K84" s="76">
        <v>5</v>
      </c>
      <c r="L84" s="76">
        <v>3</v>
      </c>
      <c r="M84" s="120">
        <v>1770190140</v>
      </c>
      <c r="N84" s="70">
        <v>240</v>
      </c>
      <c r="O84" s="71">
        <v>5000</v>
      </c>
      <c r="P84" s="72">
        <v>5000</v>
      </c>
      <c r="Q84" s="72">
        <v>5000</v>
      </c>
      <c r="R84" s="73">
        <v>5000</v>
      </c>
      <c r="S84" s="73">
        <v>100000</v>
      </c>
      <c r="T84" s="73">
        <v>50000</v>
      </c>
      <c r="U84" s="72"/>
      <c r="V84" s="35" t="s">
        <v>10</v>
      </c>
      <c r="W84" s="20"/>
    </row>
    <row r="85" spans="1:23" ht="22.5" x14ac:dyDescent="0.2">
      <c r="A85" s="18"/>
      <c r="B85" s="59"/>
      <c r="C85" s="36"/>
      <c r="D85" s="36"/>
      <c r="E85" s="36"/>
      <c r="F85" s="36"/>
      <c r="G85" s="36"/>
      <c r="H85" s="36"/>
      <c r="I85" s="62" t="s">
        <v>26</v>
      </c>
      <c r="J85" s="45">
        <v>713</v>
      </c>
      <c r="K85" s="31">
        <v>5</v>
      </c>
      <c r="L85" s="31">
        <v>3</v>
      </c>
      <c r="M85" s="125">
        <v>1770190150</v>
      </c>
      <c r="N85" s="30"/>
      <c r="O85" s="32"/>
      <c r="P85" s="33"/>
      <c r="Q85" s="33"/>
      <c r="R85" s="34"/>
      <c r="S85" s="34">
        <f>SUM(S86)</f>
        <v>486084</v>
      </c>
      <c r="T85" s="34">
        <f>SUM(T86)</f>
        <v>250000</v>
      </c>
      <c r="U85" s="33">
        <f>SUM(U86)</f>
        <v>192721</v>
      </c>
      <c r="V85" s="35"/>
      <c r="W85" s="20"/>
    </row>
    <row r="86" spans="1:23" ht="22.15" customHeight="1" x14ac:dyDescent="0.2">
      <c r="A86" s="18"/>
      <c r="B86" s="288" t="s">
        <v>38</v>
      </c>
      <c r="C86" s="266"/>
      <c r="D86" s="266"/>
      <c r="E86" s="266"/>
      <c r="F86" s="266"/>
      <c r="G86" s="266"/>
      <c r="H86" s="266"/>
      <c r="I86" s="267"/>
      <c r="J86" s="67">
        <v>713</v>
      </c>
      <c r="K86" s="77">
        <v>5</v>
      </c>
      <c r="L86" s="77">
        <v>3</v>
      </c>
      <c r="M86" s="126">
        <v>1770190150</v>
      </c>
      <c r="N86" s="78">
        <v>240</v>
      </c>
      <c r="O86" s="79"/>
      <c r="P86" s="80"/>
      <c r="Q86" s="80"/>
      <c r="R86" s="81"/>
      <c r="S86" s="81">
        <v>486084</v>
      </c>
      <c r="T86" s="81">
        <v>250000</v>
      </c>
      <c r="U86" s="80">
        <v>192721</v>
      </c>
      <c r="V86" s="35"/>
      <c r="W86" s="20"/>
    </row>
    <row r="87" spans="1:23" ht="20.45" customHeight="1" x14ac:dyDescent="0.2">
      <c r="A87" s="18"/>
      <c r="B87" s="292" t="s">
        <v>85</v>
      </c>
      <c r="C87" s="266"/>
      <c r="D87" s="266"/>
      <c r="E87" s="266"/>
      <c r="F87" s="266"/>
      <c r="G87" s="266"/>
      <c r="H87" s="266"/>
      <c r="I87" s="267"/>
      <c r="J87" s="67">
        <v>713</v>
      </c>
      <c r="K87" s="77">
        <v>5</v>
      </c>
      <c r="L87" s="77">
        <v>3</v>
      </c>
      <c r="M87" s="126">
        <v>7740090500</v>
      </c>
      <c r="N87" s="78"/>
      <c r="O87" s="79"/>
      <c r="P87" s="80"/>
      <c r="Q87" s="80"/>
      <c r="R87" s="81"/>
      <c r="S87" s="81">
        <f>SUM(S88)</f>
        <v>10000</v>
      </c>
      <c r="T87" s="81">
        <f>SUM(T88)</f>
        <v>0</v>
      </c>
      <c r="U87" s="80">
        <f>SUM(U88)</f>
        <v>0</v>
      </c>
      <c r="V87" s="35"/>
      <c r="W87" s="20"/>
    </row>
    <row r="88" spans="1:23" s="253" customFormat="1" ht="21" customHeight="1" x14ac:dyDescent="0.2">
      <c r="A88" s="243"/>
      <c r="B88" s="289" t="s">
        <v>38</v>
      </c>
      <c r="C88" s="290"/>
      <c r="D88" s="290"/>
      <c r="E88" s="290"/>
      <c r="F88" s="290"/>
      <c r="G88" s="290"/>
      <c r="H88" s="290"/>
      <c r="I88" s="291"/>
      <c r="J88" s="244">
        <v>713</v>
      </c>
      <c r="K88" s="245">
        <v>5</v>
      </c>
      <c r="L88" s="245">
        <v>3</v>
      </c>
      <c r="M88" s="246">
        <v>7740090500</v>
      </c>
      <c r="N88" s="247">
        <v>244</v>
      </c>
      <c r="O88" s="248"/>
      <c r="P88" s="249"/>
      <c r="Q88" s="249"/>
      <c r="R88" s="250"/>
      <c r="S88" s="250">
        <v>10000</v>
      </c>
      <c r="T88" s="250">
        <v>0</v>
      </c>
      <c r="U88" s="249">
        <v>0</v>
      </c>
      <c r="V88" s="251"/>
      <c r="W88" s="252"/>
    </row>
    <row r="89" spans="1:23" s="152" customFormat="1" ht="14.45" customHeight="1" x14ac:dyDescent="0.25">
      <c r="A89" s="150"/>
      <c r="B89" s="176"/>
      <c r="C89" s="151"/>
      <c r="D89" s="151"/>
      <c r="E89" s="151"/>
      <c r="F89" s="151"/>
      <c r="G89" s="151"/>
      <c r="H89" s="151"/>
      <c r="I89" s="151" t="s">
        <v>24</v>
      </c>
      <c r="J89" s="178">
        <v>713</v>
      </c>
      <c r="K89" s="183">
        <v>8</v>
      </c>
      <c r="L89" s="183">
        <v>0</v>
      </c>
      <c r="M89" s="184"/>
      <c r="N89" s="185"/>
      <c r="O89" s="186"/>
      <c r="P89" s="187"/>
      <c r="Q89" s="187"/>
      <c r="R89" s="188"/>
      <c r="S89" s="188">
        <f>SUM(S91)</f>
        <v>395800</v>
      </c>
      <c r="T89" s="188">
        <f>SUM(T93)</f>
        <v>395800</v>
      </c>
      <c r="U89" s="187">
        <f>SUM(U93)</f>
        <v>395800</v>
      </c>
      <c r="V89" s="190"/>
      <c r="W89" s="159"/>
    </row>
    <row r="90" spans="1:23" s="135" customFormat="1" ht="13.9" customHeight="1" x14ac:dyDescent="0.2">
      <c r="A90" s="133"/>
      <c r="B90" s="265" t="s">
        <v>59</v>
      </c>
      <c r="C90" s="286"/>
      <c r="D90" s="286"/>
      <c r="E90" s="286"/>
      <c r="F90" s="286"/>
      <c r="G90" s="286"/>
      <c r="H90" s="286"/>
      <c r="I90" s="287"/>
      <c r="J90" s="52">
        <v>713</v>
      </c>
      <c r="K90" s="191">
        <v>8</v>
      </c>
      <c r="L90" s="191">
        <v>1</v>
      </c>
      <c r="M90" s="192">
        <v>1750000000</v>
      </c>
      <c r="N90" s="193"/>
      <c r="O90" s="194"/>
      <c r="P90" s="195"/>
      <c r="Q90" s="195"/>
      <c r="R90" s="196"/>
      <c r="S90" s="196">
        <f>SUM(S91)</f>
        <v>395800</v>
      </c>
      <c r="T90" s="196">
        <f>SUM(T92)</f>
        <v>395800</v>
      </c>
      <c r="U90" s="195">
        <f>SUM(U92)</f>
        <v>395800</v>
      </c>
      <c r="V90" s="197"/>
      <c r="W90" s="20"/>
    </row>
    <row r="91" spans="1:23" s="135" customFormat="1" ht="23.25" customHeight="1" x14ac:dyDescent="0.2">
      <c r="A91" s="133"/>
      <c r="B91" s="265" t="s">
        <v>60</v>
      </c>
      <c r="C91" s="286"/>
      <c r="D91" s="286"/>
      <c r="E91" s="286"/>
      <c r="F91" s="286"/>
      <c r="G91" s="286"/>
      <c r="H91" s="286"/>
      <c r="I91" s="287"/>
      <c r="J91" s="52">
        <v>713</v>
      </c>
      <c r="K91" s="191">
        <v>8</v>
      </c>
      <c r="L91" s="191">
        <v>1</v>
      </c>
      <c r="M91" s="192">
        <v>1750100000</v>
      </c>
      <c r="N91" s="193"/>
      <c r="O91" s="194"/>
      <c r="P91" s="195"/>
      <c r="Q91" s="195"/>
      <c r="R91" s="196"/>
      <c r="S91" s="196">
        <f>SUM(S95+S93)</f>
        <v>395800</v>
      </c>
      <c r="T91" s="196">
        <f>SUM(T92)</f>
        <v>395800</v>
      </c>
      <c r="U91" s="195">
        <f>SUM(U92)</f>
        <v>395800</v>
      </c>
      <c r="V91" s="197"/>
      <c r="W91" s="20"/>
    </row>
    <row r="92" spans="1:23" ht="44.45" customHeight="1" x14ac:dyDescent="0.2">
      <c r="A92" s="18"/>
      <c r="B92" s="29"/>
      <c r="C92" s="40"/>
      <c r="D92" s="40"/>
      <c r="E92" s="40"/>
      <c r="F92" s="40"/>
      <c r="G92" s="40"/>
      <c r="H92" s="40"/>
      <c r="I92" s="40" t="s">
        <v>30</v>
      </c>
      <c r="J92" s="45">
        <v>713</v>
      </c>
      <c r="K92" s="31">
        <v>8</v>
      </c>
      <c r="L92" s="31">
        <v>1</v>
      </c>
      <c r="M92" s="125">
        <v>1750190160</v>
      </c>
      <c r="N92" s="30"/>
      <c r="O92" s="32"/>
      <c r="P92" s="33"/>
      <c r="Q92" s="33"/>
      <c r="R92" s="34"/>
      <c r="S92" s="34">
        <f>SUM(S93)</f>
        <v>395800</v>
      </c>
      <c r="T92" s="34">
        <v>395800</v>
      </c>
      <c r="U92" s="33">
        <v>395800</v>
      </c>
      <c r="V92" s="35"/>
      <c r="W92" s="20"/>
    </row>
    <row r="93" spans="1:23" ht="15" customHeight="1" x14ac:dyDescent="0.2">
      <c r="A93" s="18"/>
      <c r="B93" s="29"/>
      <c r="C93" s="40"/>
      <c r="D93" s="40"/>
      <c r="E93" s="40"/>
      <c r="F93" s="40"/>
      <c r="G93" s="40"/>
      <c r="H93" s="40"/>
      <c r="I93" s="75" t="s">
        <v>27</v>
      </c>
      <c r="J93" s="67">
        <v>713</v>
      </c>
      <c r="K93" s="77">
        <v>8</v>
      </c>
      <c r="L93" s="77">
        <v>1</v>
      </c>
      <c r="M93" s="126">
        <v>1750190160</v>
      </c>
      <c r="N93" s="78">
        <v>540</v>
      </c>
      <c r="O93" s="79"/>
      <c r="P93" s="80"/>
      <c r="Q93" s="80"/>
      <c r="R93" s="81"/>
      <c r="S93" s="81">
        <v>395800</v>
      </c>
      <c r="T93" s="81">
        <v>395800</v>
      </c>
      <c r="U93" s="80">
        <v>395800</v>
      </c>
      <c r="V93" s="35"/>
      <c r="W93" s="20"/>
    </row>
    <row r="94" spans="1:23" s="83" customFormat="1" ht="23.45" customHeight="1" x14ac:dyDescent="0.2">
      <c r="A94" s="82"/>
      <c r="B94" s="29"/>
      <c r="C94" s="40"/>
      <c r="D94" s="40"/>
      <c r="E94" s="40"/>
      <c r="F94" s="40"/>
      <c r="G94" s="40"/>
      <c r="H94" s="40"/>
      <c r="I94" s="40" t="s">
        <v>66</v>
      </c>
      <c r="J94" s="45">
        <v>713</v>
      </c>
      <c r="K94" s="31">
        <v>8</v>
      </c>
      <c r="L94" s="31">
        <v>1</v>
      </c>
      <c r="M94" s="125" t="s">
        <v>65</v>
      </c>
      <c r="N94" s="30"/>
      <c r="O94" s="209"/>
      <c r="P94" s="209"/>
      <c r="Q94" s="209"/>
      <c r="R94" s="209"/>
      <c r="S94" s="34">
        <f>SUM(S95)</f>
        <v>0</v>
      </c>
      <c r="T94" s="34"/>
      <c r="U94" s="33"/>
      <c r="V94" s="35"/>
      <c r="W94" s="20"/>
    </row>
    <row r="95" spans="1:23" ht="13.15" customHeight="1" x14ac:dyDescent="0.2">
      <c r="A95" s="18"/>
      <c r="B95" s="265" t="s">
        <v>27</v>
      </c>
      <c r="C95" s="266"/>
      <c r="D95" s="266"/>
      <c r="E95" s="266"/>
      <c r="F95" s="266"/>
      <c r="G95" s="266"/>
      <c r="H95" s="266"/>
      <c r="I95" s="267"/>
      <c r="J95" s="67">
        <v>713</v>
      </c>
      <c r="K95" s="77">
        <v>8</v>
      </c>
      <c r="L95" s="77">
        <v>1</v>
      </c>
      <c r="M95" s="208" t="s">
        <v>65</v>
      </c>
      <c r="N95" s="78">
        <v>540</v>
      </c>
      <c r="O95" s="129"/>
      <c r="P95" s="129"/>
      <c r="Q95" s="129"/>
      <c r="R95" s="129"/>
      <c r="S95" s="81">
        <v>0</v>
      </c>
      <c r="T95" s="81"/>
      <c r="U95" s="80"/>
      <c r="V95" s="35"/>
      <c r="W95" s="20"/>
    </row>
    <row r="96" spans="1:23" s="152" customFormat="1" ht="15" x14ac:dyDescent="0.25">
      <c r="A96" s="150"/>
      <c r="B96" s="176"/>
      <c r="C96" s="151"/>
      <c r="D96" s="151"/>
      <c r="E96" s="151"/>
      <c r="F96" s="151"/>
      <c r="G96" s="151"/>
      <c r="H96" s="151"/>
      <c r="I96" s="198" t="s">
        <v>41</v>
      </c>
      <c r="J96" s="199">
        <v>713</v>
      </c>
      <c r="K96" s="200">
        <v>99</v>
      </c>
      <c r="L96" s="200"/>
      <c r="M96" s="201"/>
      <c r="N96" s="202"/>
      <c r="O96" s="203"/>
      <c r="P96" s="203"/>
      <c r="Q96" s="203"/>
      <c r="R96" s="203"/>
      <c r="S96" s="204"/>
      <c r="T96" s="204">
        <f>SUM(T98)</f>
        <v>106000</v>
      </c>
      <c r="U96" s="205">
        <f>SUM(U98)</f>
        <v>231200</v>
      </c>
      <c r="V96" s="190"/>
      <c r="W96" s="159"/>
    </row>
    <row r="97" spans="1:23" ht="12.75" customHeight="1" x14ac:dyDescent="0.2">
      <c r="A97" s="18"/>
      <c r="B97" s="29"/>
      <c r="C97" s="40"/>
      <c r="D97" s="40"/>
      <c r="E97" s="40"/>
      <c r="F97" s="40"/>
      <c r="G97" s="40"/>
      <c r="H97" s="40"/>
      <c r="I97" s="75" t="s">
        <v>41</v>
      </c>
      <c r="J97" s="67">
        <v>713</v>
      </c>
      <c r="K97" s="77">
        <v>99</v>
      </c>
      <c r="L97" s="77">
        <v>99</v>
      </c>
      <c r="M97" s="126"/>
      <c r="N97" s="78"/>
      <c r="O97" s="129"/>
      <c r="P97" s="129"/>
      <c r="Q97" s="129"/>
      <c r="R97" s="129"/>
      <c r="S97" s="81"/>
      <c r="T97" s="81">
        <f>SUM(T98)</f>
        <v>106000</v>
      </c>
      <c r="U97" s="80">
        <f>SUM(U98)</f>
        <v>231200</v>
      </c>
      <c r="V97" s="35"/>
      <c r="W97" s="20"/>
    </row>
    <row r="98" spans="1:23" ht="15" customHeight="1" x14ac:dyDescent="0.2">
      <c r="A98" s="18"/>
      <c r="B98" s="29"/>
      <c r="C98" s="40"/>
      <c r="D98" s="40"/>
      <c r="E98" s="40"/>
      <c r="F98" s="40"/>
      <c r="G98" s="40"/>
      <c r="H98" s="40"/>
      <c r="I98" s="75" t="s">
        <v>41</v>
      </c>
      <c r="J98" s="67">
        <v>713</v>
      </c>
      <c r="K98" s="77">
        <v>99</v>
      </c>
      <c r="L98" s="77">
        <v>99</v>
      </c>
      <c r="M98" s="126">
        <v>9900000000</v>
      </c>
      <c r="N98" s="78">
        <v>990</v>
      </c>
      <c r="O98" s="129"/>
      <c r="P98" s="129"/>
      <c r="Q98" s="129"/>
      <c r="R98" s="129"/>
      <c r="S98" s="81"/>
      <c r="T98" s="81">
        <v>106000</v>
      </c>
      <c r="U98" s="80">
        <v>231200</v>
      </c>
      <c r="V98" s="35"/>
      <c r="W98" s="20"/>
    </row>
    <row r="99" spans="1:23" s="181" customFormat="1" ht="16.149999999999999" customHeight="1" x14ac:dyDescent="0.25">
      <c r="A99" s="177"/>
      <c r="B99" s="182"/>
      <c r="C99" s="278" t="s">
        <v>15</v>
      </c>
      <c r="D99" s="279"/>
      <c r="E99" s="279"/>
      <c r="F99" s="279"/>
      <c r="G99" s="279"/>
      <c r="H99" s="279"/>
      <c r="I99" s="280"/>
      <c r="J99" s="153">
        <v>713</v>
      </c>
      <c r="K99" s="154"/>
      <c r="L99" s="154"/>
      <c r="M99" s="155"/>
      <c r="N99" s="153"/>
      <c r="O99" s="156"/>
      <c r="P99" s="142"/>
      <c r="Q99" s="142"/>
      <c r="R99" s="157"/>
      <c r="S99" s="157">
        <f>SUM(S15+S35+S42+S49+S67+S89)</f>
        <v>4570339</v>
      </c>
      <c r="T99" s="157">
        <f>SUM(T15+T35+T42+T49+T67+T89+T96)</f>
        <v>4228635</v>
      </c>
      <c r="U99" s="142">
        <f>SUM(U15+U35+U42+U49+U67+U89+U96)</f>
        <v>4623594</v>
      </c>
      <c r="V99" s="189"/>
      <c r="W99" s="180"/>
    </row>
    <row r="100" spans="1:23" ht="3.6" customHeight="1" x14ac:dyDescent="0.2">
      <c r="A100" s="1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127"/>
      <c r="N100" s="26"/>
      <c r="O100" s="27">
        <v>262975</v>
      </c>
      <c r="P100" s="27">
        <v>288985</v>
      </c>
      <c r="Q100" s="27">
        <v>290385</v>
      </c>
      <c r="R100" s="27">
        <v>237755</v>
      </c>
      <c r="S100" s="146"/>
      <c r="T100" s="146"/>
      <c r="U100" s="146"/>
      <c r="V100" s="26" t="s">
        <v>10</v>
      </c>
      <c r="W100" s="1"/>
    </row>
    <row r="101" spans="1:23" ht="22.5" hidden="1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7"/>
      <c r="N101" s="3"/>
      <c r="O101" s="28">
        <v>262975</v>
      </c>
      <c r="P101" s="28">
        <v>288985</v>
      </c>
      <c r="Q101" s="28">
        <v>290385</v>
      </c>
      <c r="R101" s="28">
        <v>237755</v>
      </c>
      <c r="S101" s="147"/>
      <c r="T101" s="147"/>
      <c r="U101" s="147"/>
      <c r="V101" s="3" t="s">
        <v>10</v>
      </c>
      <c r="W101" s="1"/>
    </row>
    <row r="102" spans="1:23" ht="22.5" customHeight="1" x14ac:dyDescent="0.2"/>
    <row r="103" spans="1:23" ht="22.5" customHeight="1" x14ac:dyDescent="0.2"/>
    <row r="104" spans="1:23" ht="22.5" customHeight="1" x14ac:dyDescent="0.2"/>
  </sheetData>
  <mergeCells count="65">
    <mergeCell ref="B65:I65"/>
    <mergeCell ref="V38:AF38"/>
    <mergeCell ref="B35:I35"/>
    <mergeCell ref="B17:I17"/>
    <mergeCell ref="B25:I25"/>
    <mergeCell ref="B36:I36"/>
    <mergeCell ref="B23:I23"/>
    <mergeCell ref="B37:I37"/>
    <mergeCell ref="B33:I33"/>
    <mergeCell ref="B31:I31"/>
    <mergeCell ref="B26:I26"/>
    <mergeCell ref="B28:D28"/>
    <mergeCell ref="B21:I21"/>
    <mergeCell ref="B73:I73"/>
    <mergeCell ref="B42:I42"/>
    <mergeCell ref="B72:I72"/>
    <mergeCell ref="B70:I70"/>
    <mergeCell ref="B71:I71"/>
    <mergeCell ref="B51:I51"/>
    <mergeCell ref="B55:I55"/>
    <mergeCell ref="B52:I52"/>
    <mergeCell ref="B49:I49"/>
    <mergeCell ref="B46:I46"/>
    <mergeCell ref="B44:I44"/>
    <mergeCell ref="B45:I45"/>
    <mergeCell ref="B63:I63"/>
    <mergeCell ref="B66:I66"/>
    <mergeCell ref="B50:I50"/>
    <mergeCell ref="B68:I68"/>
    <mergeCell ref="B64:I64"/>
    <mergeCell ref="B59:I59"/>
    <mergeCell ref="B61:I61"/>
    <mergeCell ref="B62:I62"/>
    <mergeCell ref="B60:I60"/>
    <mergeCell ref="B95:I95"/>
    <mergeCell ref="C99:I99"/>
    <mergeCell ref="B67:I67"/>
    <mergeCell ref="B75:I75"/>
    <mergeCell ref="B84:I84"/>
    <mergeCell ref="B90:I90"/>
    <mergeCell ref="B91:I91"/>
    <mergeCell ref="B86:I86"/>
    <mergeCell ref="B88:I88"/>
    <mergeCell ref="B87:I87"/>
    <mergeCell ref="B81:I81"/>
    <mergeCell ref="B74:I74"/>
    <mergeCell ref="B69:I69"/>
    <mergeCell ref="B76:I76"/>
    <mergeCell ref="B77:I77"/>
    <mergeCell ref="B78:I78"/>
    <mergeCell ref="A1:W1"/>
    <mergeCell ref="B15:I15"/>
    <mergeCell ref="B22:I22"/>
    <mergeCell ref="A3:W3"/>
    <mergeCell ref="B16:I16"/>
    <mergeCell ref="B19:I19"/>
    <mergeCell ref="B20:I20"/>
    <mergeCell ref="A6:V6"/>
    <mergeCell ref="A2:V2"/>
    <mergeCell ref="A5:V5"/>
    <mergeCell ref="A7:V7"/>
    <mergeCell ref="A4:V4"/>
    <mergeCell ref="I8:V9"/>
    <mergeCell ref="I10:U10"/>
    <mergeCell ref="J12:N12"/>
  </mergeCells>
  <phoneticPr fontId="4" type="noConversion"/>
  <pageMargins left="0.39370078740157483" right="0.39370078740157483" top="0.98425196850393704" bottom="0.98425196850393704" header="0.51181102362204722" footer="0.51181102362204722"/>
  <pageSetup paperSize="9" fitToHeight="0" orientation="landscape" r:id="rId1"/>
  <headerFooter alignWithMargins="0">
    <oddHeader>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Нектова</dc:creator>
  <cp:lastModifiedBy>User Windows</cp:lastModifiedBy>
  <cp:lastPrinted>2021-11-19T13:36:58Z</cp:lastPrinted>
  <dcterms:created xsi:type="dcterms:W3CDTF">2007-12-20T05:13:53Z</dcterms:created>
  <dcterms:modified xsi:type="dcterms:W3CDTF">2022-09-20T09:38:36Z</dcterms:modified>
</cp:coreProperties>
</file>